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Výbor\RV\Sekretariát\9VO\2023\Usnesení_1\Příprava_URX\30. schůze\Ur0232_RO01_KPR\"/>
    </mc:Choice>
  </mc:AlternateContent>
  <xr:revisionPtr revIDLastSave="0" documentId="13_ncr:1_{17D75685-D784-44A2-B8B2-7214159FD16A}" xr6:coauthVersionLast="36" xr6:coauthVersionMax="36" xr10:uidLastSave="{00000000-0000-0000-0000-000000000000}"/>
  <bookViews>
    <workbookView xWindow="-120" yWindow="-120" windowWidth="29040" windowHeight="15996" xr2:uid="{00000000-000D-0000-FFFF-FFFF00000000}"/>
  </bookViews>
  <sheets>
    <sheet name="Změny ZU nad 10%" sheetId="41" r:id="rId1"/>
  </sheets>
  <calcPr calcId="191029"/>
</workbook>
</file>

<file path=xl/calcChain.xml><?xml version="1.0" encoding="utf-8"?>
<calcChain xmlns="http://schemas.openxmlformats.org/spreadsheetml/2006/main">
  <c r="M20" i="41" l="1"/>
  <c r="L20" i="41"/>
  <c r="K20" i="41"/>
  <c r="J20" i="41"/>
  <c r="H20" i="41"/>
  <c r="G20" i="41"/>
  <c r="F20" i="41"/>
  <c r="M19" i="41"/>
  <c r="L19" i="41"/>
  <c r="J19" i="41"/>
  <c r="K19" i="41" s="1"/>
  <c r="H19" i="41"/>
  <c r="G19" i="41"/>
  <c r="F19" i="41"/>
  <c r="M18" i="41"/>
  <c r="L18" i="41"/>
  <c r="J18" i="41"/>
  <c r="K18" i="41" s="1"/>
  <c r="H18" i="41"/>
  <c r="G18" i="41"/>
  <c r="F18" i="41"/>
  <c r="M17" i="41"/>
  <c r="L17" i="41"/>
  <c r="J17" i="41"/>
  <c r="K17" i="41" s="1"/>
  <c r="H17" i="41"/>
  <c r="G17" i="41"/>
  <c r="F17" i="41"/>
  <c r="J14" i="41"/>
  <c r="K14" i="41" s="1"/>
  <c r="H14" i="41"/>
  <c r="G14" i="41"/>
  <c r="F14" i="41"/>
  <c r="M13" i="41"/>
  <c r="L13" i="41"/>
  <c r="J13" i="41"/>
  <c r="K13" i="41" s="1"/>
  <c r="H13" i="41"/>
  <c r="G13" i="41"/>
  <c r="F13" i="41"/>
  <c r="J12" i="41"/>
  <c r="J11" i="41"/>
  <c r="L10" i="41"/>
  <c r="H10" i="41"/>
  <c r="G10" i="41"/>
  <c r="E10" i="41"/>
  <c r="F10" i="41" s="1"/>
  <c r="J10" i="41" l="1"/>
  <c r="K10" i="41" s="1"/>
</calcChain>
</file>

<file path=xl/sharedStrings.xml><?xml version="1.0" encoding="utf-8"?>
<sst xmlns="http://schemas.openxmlformats.org/spreadsheetml/2006/main" count="40" uniqueCount="40">
  <si>
    <t>Výdaje celkem</t>
  </si>
  <si>
    <t xml:space="preserve">Schválený rozpočet </t>
  </si>
  <si>
    <t>Specifické ukazatele - výdaje</t>
  </si>
  <si>
    <t>Průřezové ukazatele</t>
  </si>
  <si>
    <t>v Kč</t>
  </si>
  <si>
    <t xml:space="preserve">Rozpočet po změnách
podle § 24 
odst. 1 písm. a) </t>
  </si>
  <si>
    <t>Číslo A-hlavičky</t>
  </si>
  <si>
    <t>Změny závazných ukazatelů v rámci kapitoly nad 10 % závazného ukazatele podle § 24 odst. 3 rozpočtových pravidel</t>
  </si>
  <si>
    <t>Horní mez závazného ukazatele
po schválení
RV PSP</t>
  </si>
  <si>
    <t>Dolní mez závazného ukazatele
po schválení
RV PSP</t>
  </si>
  <si>
    <t>Dolní mez závazného ukazatele
před schválením
RV PSP</t>
  </si>
  <si>
    <t>Horní mez závazného ukazatele
před schválením
RV PSP</t>
  </si>
  <si>
    <t xml:space="preserve">Změna rozpočtu po změnách 
podle § 24 
odst. 1 písm. a)
</t>
  </si>
  <si>
    <t>Procentní vyjádření schválených změn
(sl. 4/sl. 2)*100</t>
  </si>
  <si>
    <t>sloupec č. 1: název upravovaného závazného ukazatele státního rozpočtu, kterého se navrhované rozpočtové opatření týká</t>
  </si>
  <si>
    <t>sloupec č. 2: výše schváleného státního rozpočtu upravovaného závazného ukazatele</t>
  </si>
  <si>
    <t>sloupec č. 3: změna rozpočtu po změnách podle § 24 odst. 1 písm. a) rozpočtových pravidel</t>
  </si>
  <si>
    <t>sloupec č. 4: rozpočet po změnách podle § 24 odst. 1 písm. a) rozpočtových pravidel</t>
  </si>
  <si>
    <t>sloupec č. 5: procentní vyjádření schválených změn = (rozpočet po změnách, který k uvedenému datu zohledňuje pouze přesuny výdajů nezabezpečených ve státním rozpočtu podle § 24 odst. 1 písm. a) rozpočtových pravidel / schválený rozpočet) * 100</t>
  </si>
  <si>
    <t xml:space="preserve">sloupec č. 6: dolní mez závazného ukazatele v absolutní hodnotě před schválením RV PSP </t>
  </si>
  <si>
    <t xml:space="preserve">sloupec č. 7: horní mez závazného ukazatele v absolutní hodnotě před schválením RV PSP </t>
  </si>
  <si>
    <t>sloupec č. 8: navrhovaná výše částky, která je předmětem rozpočtového opatření, podle závazného ukazatele</t>
  </si>
  <si>
    <t>sloupec č. 9: rozpočet po změnách podle § 24 odst. 1 písm. a) rozpočtových pravidel včetně navrhovaného rozpočtového opatření</t>
  </si>
  <si>
    <t>sloupec č. 10: procentní vyjádření navrhovaných změn včetně schválených změn</t>
  </si>
  <si>
    <t>sloupec č. 11: dolní mez závazného ukazatele v absolutní hodnotě po schválení RV PSP</t>
  </si>
  <si>
    <t>sloupec č. 12: horní mez závazného ukazatele v absolutní hodnotě po schválení RV PSP</t>
  </si>
  <si>
    <t>vysvětlivky:</t>
  </si>
  <si>
    <t xml:space="preserve">Rozpočet po změnách
podle § 24 
odst. 1 písm. a) 
po schválení RV PSP
</t>
  </si>
  <si>
    <t>Procentní vyjádření navrhovaných změn
(sl. 9/ sl. 2)*100</t>
  </si>
  <si>
    <t>kapitola: 301 - Kancelář prezidenta republiky</t>
  </si>
  <si>
    <t xml:space="preserve">Navrhovaná                         změna RZ
</t>
  </si>
  <si>
    <t>Platy zaměstnanců a ostatní platby za provedenou práci</t>
  </si>
  <si>
    <t>Povinné pojistné placené zaměstnavatelem</t>
  </si>
  <si>
    <t>Základní příděl fondu kulturních a sociálních potřeb</t>
  </si>
  <si>
    <t>AH č. 1000000608/2023</t>
  </si>
  <si>
    <t>1000000608</t>
  </si>
  <si>
    <t>Výdaje vlastního úřadu Kanceláře prezidenta republiky</t>
  </si>
  <si>
    <t>Celkové výdaje na areál Pražského hradu a zámku Lány</t>
  </si>
  <si>
    <t>Platy zaměstnanců v pracovním poměru vyjma zaměstnanců na služebních místech</t>
  </si>
  <si>
    <t>Příloha č. 1 usnesení RV č.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</si>
</sst>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_ ;[Red]\-#,##0\ "/>
    <numFmt numFmtId="165" formatCode="#,##0.000000000_ ;[Red]\-#,##0.000000000\ "/>
    <numFmt numFmtId="166" formatCode="#,##0.00_ ;[Red]\-#,##0.00\ "/>
    <numFmt numFmtId="167" formatCode="#,##0.00000000_ ;[Red]\-#,##0.00000000\ "/>
  </numFmts>
  <fonts count="12" x14ac:knownFonts="1">
    <font>
      <sz val="10"/>
      <name val="Arial CE"/>
    </font>
    <font>
      <sz val="10"/>
      <name val="Arial CE"/>
    </font>
    <font>
      <sz val="10"/>
      <name val="Arial CE"/>
      <charset val="238"/>
    </font>
    <font>
      <b/>
      <sz val="10"/>
      <name val="Arial CE"/>
      <charset val="238"/>
    </font>
    <font>
      <b/>
      <sz val="12"/>
      <name val="Arial CE"/>
      <charset val="238"/>
    </font>
    <font>
      <sz val="10"/>
      <color indexed="56"/>
      <name val="Arial CE"/>
      <charset val="238"/>
    </font>
    <font>
      <sz val="10"/>
      <color indexed="10"/>
      <name val="Arial CE"/>
      <charset val="238"/>
    </font>
    <font>
      <b/>
      <sz val="14"/>
      <color theme="6" tint="-0.249977111117893"/>
      <name val="Arial CE"/>
      <charset val="238"/>
    </font>
    <font>
      <b/>
      <sz val="14"/>
      <color theme="6" tint="-0.249977111117893"/>
      <name val="Wingdings"/>
      <charset val="2"/>
    </font>
    <font>
      <b/>
      <sz val="14"/>
      <name val="Arial CE"/>
      <charset val="238"/>
    </font>
    <font>
      <b/>
      <sz val="10"/>
      <color theme="6" tint="-0.249977111117893"/>
      <name val="Arial CE"/>
      <charset val="238"/>
    </font>
    <font>
      <sz val="10"/>
      <color theme="6" tint="-0.249977111117893"/>
      <name val="Arial CE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38" fontId="1" fillId="0" borderId="0" applyFont="0" applyFill="0" applyBorder="0" applyAlignment="0" applyProtection="0"/>
  </cellStyleXfs>
  <cellXfs count="69">
    <xf numFmtId="0" fontId="0" fillId="0" borderId="0" xfId="0"/>
    <xf numFmtId="0" fontId="2" fillId="0" borderId="5" xfId="0" applyFont="1" applyBorder="1" applyAlignment="1">
      <alignment horizontal="left" vertical="center" wrapText="1"/>
    </xf>
    <xf numFmtId="0" fontId="3" fillId="0" borderId="5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vertical="center" wrapText="1"/>
    </xf>
    <xf numFmtId="0" fontId="4" fillId="0" borderId="5" xfId="0" applyFont="1" applyBorder="1" applyAlignment="1">
      <alignment horizontal="left" vertical="center" wrapText="1"/>
    </xf>
    <xf numFmtId="38" fontId="2" fillId="0" borderId="1" xfId="1" applyFont="1" applyBorder="1" applyAlignment="1">
      <alignment horizontal="center" vertical="center" wrapText="1"/>
    </xf>
    <xf numFmtId="2" fontId="2" fillId="0" borderId="0" xfId="0" applyNumberFormat="1" applyFont="1" applyAlignment="1">
      <alignment vertical="center" wrapText="1"/>
    </xf>
    <xf numFmtId="0" fontId="2" fillId="0" borderId="0" xfId="0" applyFont="1" applyAlignment="1">
      <alignment horizontal="right" vertical="center" wrapText="1"/>
    </xf>
    <xf numFmtId="38" fontId="2" fillId="0" borderId="1" xfId="0" applyNumberFormat="1" applyFont="1" applyBorder="1" applyAlignment="1">
      <alignment horizontal="right" vertical="center" wrapText="1"/>
    </xf>
    <xf numFmtId="40" fontId="2" fillId="0" borderId="1" xfId="0" applyNumberFormat="1" applyFont="1" applyBorder="1" applyAlignment="1">
      <alignment horizontal="right" vertical="center" wrapText="1"/>
    </xf>
    <xf numFmtId="38" fontId="2" fillId="0" borderId="2" xfId="0" applyNumberFormat="1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 wrapText="1"/>
    </xf>
    <xf numFmtId="38" fontId="2" fillId="0" borderId="5" xfId="1" applyFont="1" applyBorder="1" applyAlignment="1">
      <alignment horizontal="center" vertical="center" wrapText="1"/>
    </xf>
    <xf numFmtId="2" fontId="2" fillId="0" borderId="1" xfId="1" applyNumberFormat="1" applyFont="1" applyFill="1" applyBorder="1" applyAlignment="1">
      <alignment horizontal="center" vertical="center" wrapText="1"/>
    </xf>
    <xf numFmtId="38" fontId="5" fillId="0" borderId="5" xfId="1" applyFont="1" applyBorder="1" applyAlignment="1">
      <alignment horizontal="center" vertical="center" wrapText="1"/>
    </xf>
    <xf numFmtId="38" fontId="6" fillId="0" borderId="5" xfId="1" applyFont="1" applyBorder="1" applyAlignment="1">
      <alignment horizontal="center" vertical="center" wrapText="1"/>
    </xf>
    <xf numFmtId="40" fontId="2" fillId="0" borderId="2" xfId="0" applyNumberFormat="1" applyFont="1" applyBorder="1" applyAlignment="1">
      <alignment horizontal="right" vertical="center" wrapText="1"/>
    </xf>
    <xf numFmtId="38" fontId="5" fillId="0" borderId="3" xfId="0" applyNumberFormat="1" applyFont="1" applyBorder="1" applyAlignment="1">
      <alignment horizontal="right" vertical="center" wrapText="1"/>
    </xf>
    <xf numFmtId="38" fontId="6" fillId="0" borderId="3" xfId="0" applyNumberFormat="1" applyFont="1" applyBorder="1" applyAlignment="1">
      <alignment horizontal="right" vertical="center" wrapText="1"/>
    </xf>
    <xf numFmtId="38" fontId="3" fillId="0" borderId="6" xfId="1" applyFont="1" applyBorder="1" applyAlignment="1">
      <alignment horizontal="center" vertical="center" wrapText="1"/>
    </xf>
    <xf numFmtId="2" fontId="3" fillId="0" borderId="6" xfId="1" applyNumberFormat="1" applyFont="1" applyFill="1" applyBorder="1" applyAlignment="1">
      <alignment horizontal="center" vertical="center" wrapText="1"/>
    </xf>
    <xf numFmtId="38" fontId="3" fillId="0" borderId="4" xfId="1" applyFont="1" applyFill="1" applyBorder="1" applyAlignment="1">
      <alignment horizontal="center" vertical="center" wrapText="1"/>
    </xf>
    <xf numFmtId="2" fontId="2" fillId="0" borderId="4" xfId="1" applyNumberFormat="1" applyFont="1" applyFill="1" applyBorder="1" applyAlignment="1">
      <alignment horizontal="centerContinuous" vertical="center" wrapText="1"/>
    </xf>
    <xf numFmtId="38" fontId="2" fillId="0" borderId="4" xfId="1" applyFont="1" applyBorder="1" applyAlignment="1">
      <alignment horizontal="centerContinuous" vertical="center" wrapText="1"/>
    </xf>
    <xf numFmtId="9" fontId="5" fillId="0" borderId="7" xfId="0" applyNumberFormat="1" applyFont="1" applyBorder="1" applyAlignment="1">
      <alignment horizontal="centerContinuous" vertical="center" wrapText="1"/>
    </xf>
    <xf numFmtId="9" fontId="6" fillId="0" borderId="7" xfId="0" applyNumberFormat="1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38" fontId="3" fillId="0" borderId="6" xfId="1" applyFont="1" applyFill="1" applyBorder="1" applyAlignment="1">
      <alignment horizontal="center" vertical="center" wrapText="1"/>
    </xf>
    <xf numFmtId="38" fontId="3" fillId="0" borderId="8" xfId="1" applyFont="1" applyFill="1" applyBorder="1" applyAlignment="1">
      <alignment horizontal="center" vertical="center" wrapText="1"/>
    </xf>
    <xf numFmtId="38" fontId="3" fillId="0" borderId="1" xfId="1" applyFont="1" applyFill="1" applyBorder="1" applyAlignment="1">
      <alignment horizontal="center" vertical="center" wrapText="1"/>
    </xf>
    <xf numFmtId="38" fontId="2" fillId="0" borderId="4" xfId="1" applyFont="1" applyFill="1" applyBorder="1" applyAlignment="1">
      <alignment horizontal="centerContinuous" vertical="center" wrapText="1"/>
    </xf>
    <xf numFmtId="38" fontId="2" fillId="0" borderId="1" xfId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right" vertical="center" wrapText="1"/>
    </xf>
    <xf numFmtId="3" fontId="2" fillId="2" borderId="5" xfId="0" applyNumberFormat="1" applyFont="1" applyFill="1" applyBorder="1" applyAlignment="1">
      <alignment horizontal="right"/>
    </xf>
    <xf numFmtId="166" fontId="2" fillId="2" borderId="1" xfId="0" applyNumberFormat="1" applyFont="1" applyFill="1" applyBorder="1" applyAlignment="1">
      <alignment horizontal="right" vertical="center" wrapText="1"/>
    </xf>
    <xf numFmtId="165" fontId="2" fillId="2" borderId="1" xfId="0" applyNumberFormat="1" applyFont="1" applyFill="1" applyBorder="1" applyAlignment="1">
      <alignment horizontal="right" vertical="center" wrapText="1"/>
    </xf>
    <xf numFmtId="3" fontId="0" fillId="2" borderId="5" xfId="0" applyNumberFormat="1" applyFill="1" applyBorder="1" applyAlignment="1">
      <alignment horizontal="right"/>
    </xf>
    <xf numFmtId="0" fontId="2" fillId="0" borderId="5" xfId="0" applyFont="1" applyBorder="1" applyAlignment="1">
      <alignment vertical="center" wrapText="1"/>
    </xf>
    <xf numFmtId="0" fontId="2" fillId="2" borderId="0" xfId="0" applyFont="1" applyFill="1" applyAlignment="1">
      <alignment vertical="center" wrapText="1"/>
    </xf>
    <xf numFmtId="49" fontId="2" fillId="2" borderId="4" xfId="1" applyNumberFormat="1" applyFont="1" applyFill="1" applyBorder="1" applyAlignment="1">
      <alignment horizontal="center" vertical="center" wrapText="1"/>
    </xf>
    <xf numFmtId="38" fontId="2" fillId="0" borderId="1" xfId="0" applyNumberFormat="1" applyFont="1" applyBorder="1" applyAlignment="1">
      <alignment horizontal="right" wrapText="1"/>
    </xf>
    <xf numFmtId="40" fontId="2" fillId="0" borderId="1" xfId="0" applyNumberFormat="1" applyFont="1" applyBorder="1" applyAlignment="1">
      <alignment horizontal="right" wrapText="1"/>
    </xf>
    <xf numFmtId="164" fontId="2" fillId="2" borderId="1" xfId="0" applyNumberFormat="1" applyFont="1" applyFill="1" applyBorder="1" applyAlignment="1">
      <alignment horizontal="right" vertical="center" wrapText="1"/>
    </xf>
    <xf numFmtId="164" fontId="2" fillId="2" borderId="1" xfId="0" applyNumberFormat="1" applyFont="1" applyFill="1" applyBorder="1" applyAlignment="1">
      <alignment horizontal="right" wrapText="1"/>
    </xf>
    <xf numFmtId="167" fontId="2" fillId="0" borderId="0" xfId="0" applyNumberFormat="1" applyFont="1" applyAlignment="1">
      <alignment vertical="center" wrapText="1"/>
    </xf>
    <xf numFmtId="2" fontId="2" fillId="2" borderId="1" xfId="0" applyNumberFormat="1" applyFont="1" applyFill="1" applyBorder="1" applyAlignment="1">
      <alignment horizontal="right" vertical="center" wrapText="1"/>
    </xf>
    <xf numFmtId="2" fontId="2" fillId="2" borderId="1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9" fillId="0" borderId="0" xfId="0" applyFont="1" applyAlignment="1">
      <alignment horizontal="center" vertical="center" wrapText="1"/>
    </xf>
    <xf numFmtId="38" fontId="3" fillId="0" borderId="8" xfId="1" applyFont="1" applyBorder="1" applyAlignment="1">
      <alignment horizontal="center" vertical="center" wrapText="1"/>
    </xf>
    <xf numFmtId="38" fontId="2" fillId="2" borderId="1" xfId="0" applyNumberFormat="1" applyFont="1" applyFill="1" applyBorder="1" applyAlignment="1">
      <alignment horizontal="right" vertical="center" wrapText="1"/>
    </xf>
    <xf numFmtId="38" fontId="2" fillId="2" borderId="5" xfId="0" applyNumberFormat="1" applyFont="1" applyFill="1" applyBorder="1" applyAlignment="1">
      <alignment horizontal="right" vertical="center" wrapText="1"/>
    </xf>
    <xf numFmtId="38" fontId="2" fillId="2" borderId="1" xfId="0" applyNumberFormat="1" applyFont="1" applyFill="1" applyBorder="1" applyAlignment="1">
      <alignment horizontal="right" wrapText="1"/>
    </xf>
    <xf numFmtId="38" fontId="2" fillId="2" borderId="5" xfId="0" applyNumberFormat="1" applyFont="1" applyFill="1" applyBorder="1" applyAlignment="1">
      <alignment horizontal="right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2" fillId="0" borderId="0" xfId="0" applyFont="1" applyAlignment="1">
      <alignment horizontal="right" vertical="center" wrapText="1"/>
    </xf>
    <xf numFmtId="0" fontId="11" fillId="0" borderId="0" xfId="0" applyFont="1" applyAlignment="1">
      <alignment horizontal="right" vertical="center" wrapText="1"/>
    </xf>
    <xf numFmtId="0" fontId="9" fillId="0" borderId="0" xfId="0" applyFont="1" applyAlignment="1">
      <alignment horizontal="center" vertical="center" wrapText="1"/>
    </xf>
    <xf numFmtId="0" fontId="3" fillId="0" borderId="9" xfId="0" applyFont="1" applyBorder="1" applyAlignment="1">
      <alignment horizontal="left" vertical="center" wrapText="1"/>
    </xf>
    <xf numFmtId="0" fontId="9" fillId="0" borderId="8" xfId="0" applyFont="1" applyBorder="1" applyAlignment="1">
      <alignment horizontal="left" vertical="center" wrapText="1"/>
    </xf>
    <xf numFmtId="38" fontId="3" fillId="0" borderId="9" xfId="1" applyFont="1" applyBorder="1" applyAlignment="1">
      <alignment horizontal="center" vertical="center" wrapText="1"/>
    </xf>
    <xf numFmtId="38" fontId="3" fillId="0" borderId="8" xfId="1" applyFont="1" applyBorder="1" applyAlignment="1">
      <alignment horizontal="center" vertical="center" wrapText="1"/>
    </xf>
    <xf numFmtId="0" fontId="3" fillId="0" borderId="1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left" vertical="center" wrapText="1"/>
    </xf>
  </cellXfs>
  <cellStyles count="2">
    <cellStyle name="čárky [0]_313-RO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35"/>
  <sheetViews>
    <sheetView tabSelected="1" zoomScaleNormal="100" workbookViewId="0">
      <pane ySplit="7" topLeftCell="A8" activePane="bottomLeft" state="frozen"/>
      <selection pane="bottomLeft" activeCell="B11" sqref="B11"/>
    </sheetView>
  </sheetViews>
  <sheetFormatPr defaultColWidth="9.109375" defaultRowHeight="17.399999999999999" x14ac:dyDescent="0.25"/>
  <cols>
    <col min="1" max="1" width="4.6640625" style="12" customWidth="1"/>
    <col min="2" max="2" width="51.33203125" style="4" customWidth="1"/>
    <col min="3" max="5" width="14.6640625" style="4" customWidth="1"/>
    <col min="6" max="8" width="14.6640625" style="7" customWidth="1"/>
    <col min="9" max="9" width="20.6640625" style="4" customWidth="1"/>
    <col min="10" max="10" width="14.6640625" style="4" customWidth="1"/>
    <col min="11" max="11" width="16.33203125" style="4" customWidth="1"/>
    <col min="12" max="12" width="13.109375" style="4" customWidth="1"/>
    <col min="13" max="13" width="13.33203125" style="4" customWidth="1"/>
    <col min="14" max="14" width="13.33203125" style="4" bestFit="1" customWidth="1"/>
    <col min="15" max="15" width="10" style="4" bestFit="1" customWidth="1"/>
    <col min="16" max="16" width="12" style="4" bestFit="1" customWidth="1"/>
    <col min="17" max="16384" width="9.109375" style="4"/>
  </cols>
  <sheetData>
    <row r="1" spans="1:13" ht="13.2" x14ac:dyDescent="0.25">
      <c r="A1" s="60" t="s">
        <v>39</v>
      </c>
      <c r="B1" s="61"/>
      <c r="C1" s="61"/>
      <c r="D1" s="61"/>
      <c r="E1" s="61"/>
      <c r="F1" s="61"/>
      <c r="G1" s="61"/>
      <c r="H1" s="61"/>
      <c r="I1" s="61"/>
      <c r="J1" s="61"/>
      <c r="K1" s="61"/>
      <c r="L1" s="61"/>
      <c r="M1" s="61"/>
    </row>
    <row r="2" spans="1:13" ht="13.2" x14ac:dyDescent="0.25">
      <c r="A2" s="51"/>
      <c r="B2" s="30"/>
      <c r="C2" s="30"/>
      <c r="D2" s="30"/>
      <c r="E2" s="30"/>
      <c r="F2" s="30"/>
      <c r="G2" s="30"/>
      <c r="H2" s="30"/>
      <c r="I2" s="30"/>
      <c r="J2" s="30"/>
      <c r="K2" s="30"/>
      <c r="L2" s="30"/>
      <c r="M2" s="30"/>
    </row>
    <row r="3" spans="1:13" ht="18" customHeight="1" x14ac:dyDescent="0.25">
      <c r="A3" s="62" t="s">
        <v>7</v>
      </c>
      <c r="B3" s="62"/>
      <c r="C3" s="62"/>
      <c r="D3" s="62"/>
      <c r="E3" s="62"/>
      <c r="F3" s="62"/>
      <c r="G3" s="62"/>
      <c r="H3" s="62"/>
      <c r="I3" s="62"/>
      <c r="J3" s="62"/>
      <c r="K3" s="62"/>
      <c r="L3" s="62"/>
      <c r="M3" s="62"/>
    </row>
    <row r="4" spans="1:13" ht="18" customHeight="1" x14ac:dyDescent="0.25">
      <c r="A4" s="52"/>
      <c r="B4" s="52"/>
      <c r="C4" s="52"/>
      <c r="D4" s="52"/>
      <c r="E4" s="52"/>
      <c r="F4" s="52"/>
      <c r="G4" s="52"/>
      <c r="H4" s="52"/>
      <c r="I4" s="52"/>
      <c r="J4" s="52"/>
      <c r="K4" s="52"/>
      <c r="L4" s="52"/>
      <c r="M4" s="52"/>
    </row>
    <row r="5" spans="1:13" ht="12.75" customHeight="1" thickBot="1" x14ac:dyDescent="0.3">
      <c r="I5" s="42" t="s">
        <v>34</v>
      </c>
      <c r="L5" s="8"/>
      <c r="M5" s="8" t="s">
        <v>4</v>
      </c>
    </row>
    <row r="6" spans="1:13" ht="96" customHeight="1" thickBot="1" x14ac:dyDescent="0.3">
      <c r="A6" s="63" t="s">
        <v>29</v>
      </c>
      <c r="B6" s="64"/>
      <c r="C6" s="31" t="s">
        <v>1</v>
      </c>
      <c r="D6" s="20" t="s">
        <v>12</v>
      </c>
      <c r="E6" s="31" t="s">
        <v>5</v>
      </c>
      <c r="F6" s="21" t="s">
        <v>13</v>
      </c>
      <c r="G6" s="20" t="s">
        <v>10</v>
      </c>
      <c r="H6" s="20" t="s">
        <v>11</v>
      </c>
      <c r="I6" s="20" t="s">
        <v>30</v>
      </c>
      <c r="J6" s="31" t="s">
        <v>27</v>
      </c>
      <c r="K6" s="20" t="s">
        <v>28</v>
      </c>
      <c r="L6" s="20" t="s">
        <v>9</v>
      </c>
      <c r="M6" s="20" t="s">
        <v>8</v>
      </c>
    </row>
    <row r="7" spans="1:13" ht="15" customHeight="1" thickBot="1" x14ac:dyDescent="0.3">
      <c r="A7" s="65">
        <v>1</v>
      </c>
      <c r="B7" s="66"/>
      <c r="C7" s="32">
        <v>2</v>
      </c>
      <c r="D7" s="53">
        <v>3</v>
      </c>
      <c r="E7" s="32">
        <v>4</v>
      </c>
      <c r="F7" s="53">
        <v>5</v>
      </c>
      <c r="G7" s="53">
        <v>6</v>
      </c>
      <c r="H7" s="53">
        <v>7</v>
      </c>
      <c r="I7" s="53">
        <v>8</v>
      </c>
      <c r="J7" s="32">
        <v>9</v>
      </c>
      <c r="K7" s="53">
        <v>10</v>
      </c>
      <c r="L7" s="20">
        <v>11</v>
      </c>
      <c r="M7" s="53">
        <v>12</v>
      </c>
    </row>
    <row r="8" spans="1:13" ht="24" customHeight="1" x14ac:dyDescent="0.25">
      <c r="A8" s="67" t="s">
        <v>6</v>
      </c>
      <c r="B8" s="68"/>
      <c r="C8" s="22"/>
      <c r="D8" s="22"/>
      <c r="E8" s="34"/>
      <c r="F8" s="23"/>
      <c r="G8" s="23"/>
      <c r="H8" s="23"/>
      <c r="I8" s="43" t="s">
        <v>35</v>
      </c>
      <c r="J8" s="34"/>
      <c r="K8" s="24"/>
      <c r="L8" s="25"/>
      <c r="M8" s="26"/>
    </row>
    <row r="9" spans="1:13" ht="15" customHeight="1" x14ac:dyDescent="0.25">
      <c r="A9" s="27"/>
      <c r="B9" s="13"/>
      <c r="C9" s="33"/>
      <c r="D9" s="6"/>
      <c r="E9" s="35"/>
      <c r="F9" s="14"/>
      <c r="G9" s="14"/>
      <c r="H9" s="14"/>
      <c r="I9" s="6"/>
      <c r="J9" s="35"/>
      <c r="K9" s="6"/>
      <c r="L9" s="15"/>
      <c r="M9" s="16"/>
    </row>
    <row r="10" spans="1:13" ht="12.75" customHeight="1" x14ac:dyDescent="0.25">
      <c r="A10" s="27"/>
      <c r="B10" s="5" t="s">
        <v>0</v>
      </c>
      <c r="C10" s="9">
        <v>431517595</v>
      </c>
      <c r="D10" s="40">
        <v>0</v>
      </c>
      <c r="E10" s="9">
        <f>C10+D10</f>
        <v>431517595</v>
      </c>
      <c r="F10" s="10">
        <f>E10/C10*100</f>
        <v>100</v>
      </c>
      <c r="G10" s="46">
        <f>C10*0.95</f>
        <v>409941715.25</v>
      </c>
      <c r="H10" s="46">
        <f>C10*1.05</f>
        <v>453093474.75</v>
      </c>
      <c r="I10" s="9">
        <v>0</v>
      </c>
      <c r="J10" s="9">
        <f>E10+I10</f>
        <v>431517595</v>
      </c>
      <c r="K10" s="38">
        <f>J10/C10*100</f>
        <v>100</v>
      </c>
      <c r="L10" s="37">
        <f>C10*0.95</f>
        <v>409941715.25</v>
      </c>
      <c r="M10" s="37">
        <v>453093475</v>
      </c>
    </row>
    <row r="11" spans="1:13" ht="12.75" customHeight="1" x14ac:dyDescent="0.25">
      <c r="A11" s="27"/>
      <c r="B11" s="5"/>
      <c r="C11" s="9"/>
      <c r="D11" s="9"/>
      <c r="E11" s="9"/>
      <c r="F11" s="10"/>
      <c r="G11" s="36"/>
      <c r="H11" s="36"/>
      <c r="I11" s="9"/>
      <c r="J11" s="9">
        <f t="shared" ref="J11:J20" si="0">E11+I11</f>
        <v>0</v>
      </c>
      <c r="K11" s="39"/>
      <c r="L11" s="37"/>
      <c r="M11" s="37"/>
    </row>
    <row r="12" spans="1:13" ht="12.75" customHeight="1" x14ac:dyDescent="0.25">
      <c r="A12" s="27"/>
      <c r="B12" s="2" t="s">
        <v>2</v>
      </c>
      <c r="C12" s="9"/>
      <c r="D12" s="9"/>
      <c r="E12" s="9"/>
      <c r="F12" s="10"/>
      <c r="G12" s="36"/>
      <c r="H12" s="36"/>
      <c r="I12" s="9"/>
      <c r="J12" s="9">
        <f t="shared" si="0"/>
        <v>0</v>
      </c>
      <c r="K12" s="39"/>
      <c r="L12" s="37"/>
      <c r="M12" s="37"/>
    </row>
    <row r="13" spans="1:13" ht="12.75" customHeight="1" x14ac:dyDescent="0.25">
      <c r="A13" s="28"/>
      <c r="B13" s="41" t="s">
        <v>36</v>
      </c>
      <c r="C13" s="9">
        <v>137047176</v>
      </c>
      <c r="D13" s="9">
        <v>0</v>
      </c>
      <c r="E13" s="9">
        <v>137047176</v>
      </c>
      <c r="F13" s="10">
        <f t="shared" ref="F13:F20" si="1">E13/C13*100</f>
        <v>100</v>
      </c>
      <c r="G13" s="46">
        <f>C13*0.9</f>
        <v>123342458.40000001</v>
      </c>
      <c r="H13" s="46">
        <f t="shared" ref="H13:H20" si="2">C13*1.1</f>
        <v>150751893.60000002</v>
      </c>
      <c r="I13" s="54">
        <v>26626562</v>
      </c>
      <c r="J13" s="54">
        <f>E13+I13</f>
        <v>163673738</v>
      </c>
      <c r="K13" s="49">
        <f t="shared" ref="K13:K20" si="3">J13/C13*100</f>
        <v>119.42875641596584</v>
      </c>
      <c r="L13" s="37">
        <f t="shared" ref="L13:L20" si="4">C13*0.9</f>
        <v>123342458.40000001</v>
      </c>
      <c r="M13" s="55">
        <f>(C13/100)*119.428756415966</f>
        <v>163673738.00000024</v>
      </c>
    </row>
    <row r="14" spans="1:13" ht="12.75" customHeight="1" x14ac:dyDescent="0.25">
      <c r="A14" s="28"/>
      <c r="B14" s="1" t="s">
        <v>37</v>
      </c>
      <c r="C14" s="9">
        <v>253195419</v>
      </c>
      <c r="D14" s="9">
        <v>0</v>
      </c>
      <c r="E14" s="9">
        <v>253195419</v>
      </c>
      <c r="F14" s="10">
        <f t="shared" si="1"/>
        <v>100</v>
      </c>
      <c r="G14" s="46">
        <f t="shared" ref="G14:G20" si="5">C14*0.9</f>
        <v>227875877.09999999</v>
      </c>
      <c r="H14" s="46">
        <f t="shared" si="2"/>
        <v>278514960.90000004</v>
      </c>
      <c r="I14" s="54">
        <v>-26626562</v>
      </c>
      <c r="J14" s="54">
        <f t="shared" si="0"/>
        <v>226568857</v>
      </c>
      <c r="K14" s="49">
        <f>J14/C14*100</f>
        <v>89.483789989107194</v>
      </c>
      <c r="L14" s="37">
        <v>226568857</v>
      </c>
      <c r="M14" s="55">
        <v>278514961</v>
      </c>
    </row>
    <row r="15" spans="1:13" ht="12.75" customHeight="1" x14ac:dyDescent="0.25">
      <c r="A15" s="27"/>
      <c r="B15" s="5"/>
      <c r="C15" s="9"/>
      <c r="D15" s="9"/>
      <c r="E15" s="9"/>
      <c r="F15" s="10"/>
      <c r="G15" s="46"/>
      <c r="H15" s="46"/>
      <c r="I15" s="54"/>
      <c r="J15" s="54"/>
      <c r="K15" s="49"/>
      <c r="L15" s="37"/>
      <c r="M15" s="55"/>
    </row>
    <row r="16" spans="1:13" ht="12.75" customHeight="1" x14ac:dyDescent="0.25">
      <c r="A16" s="28"/>
      <c r="B16" s="2" t="s">
        <v>3</v>
      </c>
      <c r="C16" s="9"/>
      <c r="D16" s="9"/>
      <c r="E16" s="9"/>
      <c r="F16" s="10"/>
      <c r="G16" s="46"/>
      <c r="H16" s="46"/>
      <c r="I16" s="54"/>
      <c r="J16" s="54"/>
      <c r="K16" s="49"/>
      <c r="L16" s="37"/>
      <c r="M16" s="55"/>
    </row>
    <row r="17" spans="1:14" ht="12.75" customHeight="1" x14ac:dyDescent="0.25">
      <c r="A17" s="28"/>
      <c r="B17" s="1" t="s">
        <v>31</v>
      </c>
      <c r="C17" s="9">
        <v>78301783</v>
      </c>
      <c r="D17" s="9">
        <v>0</v>
      </c>
      <c r="E17" s="9">
        <v>78301783</v>
      </c>
      <c r="F17" s="10">
        <f t="shared" si="1"/>
        <v>100</v>
      </c>
      <c r="G17" s="46">
        <f t="shared" si="5"/>
        <v>70471604.700000003</v>
      </c>
      <c r="H17" s="46">
        <f t="shared" si="2"/>
        <v>86131961.300000012</v>
      </c>
      <c r="I17" s="54">
        <v>19607188</v>
      </c>
      <c r="J17" s="54">
        <f t="shared" si="0"/>
        <v>97908971</v>
      </c>
      <c r="K17" s="49">
        <f t="shared" si="3"/>
        <v>125.04053834891602</v>
      </c>
      <c r="L17" s="37">
        <f t="shared" si="4"/>
        <v>70471604.700000003</v>
      </c>
      <c r="M17" s="55">
        <f>(C17/100)*125.040538348916</f>
        <v>97908970.999999985</v>
      </c>
    </row>
    <row r="18" spans="1:14" ht="12.75" customHeight="1" x14ac:dyDescent="0.25">
      <c r="A18" s="28"/>
      <c r="B18" s="1" t="s">
        <v>32</v>
      </c>
      <c r="C18" s="9">
        <v>25082095</v>
      </c>
      <c r="D18" s="9">
        <v>0</v>
      </c>
      <c r="E18" s="9">
        <v>25082095</v>
      </c>
      <c r="F18" s="10">
        <f t="shared" si="1"/>
        <v>100</v>
      </c>
      <c r="G18" s="46">
        <f t="shared" si="5"/>
        <v>22573885.5</v>
      </c>
      <c r="H18" s="46">
        <f t="shared" si="2"/>
        <v>27590304.500000004</v>
      </c>
      <c r="I18" s="54">
        <v>6627230</v>
      </c>
      <c r="J18" s="54">
        <f t="shared" si="0"/>
        <v>31709325</v>
      </c>
      <c r="K18" s="49">
        <f t="shared" si="3"/>
        <v>126.42215492764859</v>
      </c>
      <c r="L18" s="37">
        <f t="shared" si="4"/>
        <v>22573885.5</v>
      </c>
      <c r="M18" s="55">
        <f>(C18/100)*126.422154927649</f>
        <v>31709325.000000104</v>
      </c>
    </row>
    <row r="19" spans="1:14" ht="12.75" customHeight="1" x14ac:dyDescent="0.25">
      <c r="A19" s="28"/>
      <c r="B19" s="1" t="s">
        <v>33</v>
      </c>
      <c r="C19" s="9">
        <v>1431855</v>
      </c>
      <c r="D19" s="9">
        <v>0</v>
      </c>
      <c r="E19" s="9">
        <v>1431855</v>
      </c>
      <c r="F19" s="10">
        <f t="shared" si="1"/>
        <v>100</v>
      </c>
      <c r="G19" s="46">
        <f t="shared" si="5"/>
        <v>1288669.5</v>
      </c>
      <c r="H19" s="46">
        <f t="shared" si="2"/>
        <v>1575040.5000000002</v>
      </c>
      <c r="I19" s="54">
        <v>392144</v>
      </c>
      <c r="J19" s="54">
        <f t="shared" si="0"/>
        <v>1823999</v>
      </c>
      <c r="K19" s="49">
        <f t="shared" si="3"/>
        <v>127.38713068013172</v>
      </c>
      <c r="L19" s="37">
        <f t="shared" si="4"/>
        <v>1288669.5</v>
      </c>
      <c r="M19" s="55">
        <f>(C19/100)*127.387130680132</f>
        <v>1823999.000000004</v>
      </c>
    </row>
    <row r="20" spans="1:14" ht="27" customHeight="1" x14ac:dyDescent="0.25">
      <c r="A20" s="28"/>
      <c r="B20" s="1" t="s">
        <v>38</v>
      </c>
      <c r="C20" s="44">
        <v>71592762</v>
      </c>
      <c r="D20" s="44">
        <v>0</v>
      </c>
      <c r="E20" s="44">
        <v>71592762</v>
      </c>
      <c r="F20" s="45">
        <f t="shared" si="1"/>
        <v>100</v>
      </c>
      <c r="G20" s="47">
        <f t="shared" si="5"/>
        <v>64433485.800000004</v>
      </c>
      <c r="H20" s="47">
        <f t="shared" si="2"/>
        <v>78752038.200000003</v>
      </c>
      <c r="I20" s="56">
        <v>19607188</v>
      </c>
      <c r="J20" s="56">
        <f t="shared" si="0"/>
        <v>91199950</v>
      </c>
      <c r="K20" s="50">
        <f t="shared" si="3"/>
        <v>127.38710932817483</v>
      </c>
      <c r="L20" s="37">
        <f t="shared" si="4"/>
        <v>64433485.800000004</v>
      </c>
      <c r="M20" s="57">
        <f>(C20/100)*127.387109328175</f>
        <v>91199950.000000119</v>
      </c>
    </row>
    <row r="21" spans="1:14" ht="12.75" customHeight="1" thickBot="1" x14ac:dyDescent="0.3">
      <c r="A21" s="29"/>
      <c r="B21" s="3"/>
      <c r="C21" s="11"/>
      <c r="D21" s="11"/>
      <c r="E21" s="11"/>
      <c r="F21" s="17"/>
      <c r="G21" s="17"/>
      <c r="H21" s="17"/>
      <c r="I21" s="11"/>
      <c r="J21" s="11"/>
      <c r="K21" s="17"/>
      <c r="L21" s="18"/>
      <c r="M21" s="19"/>
    </row>
    <row r="23" spans="1:14" ht="13.2" x14ac:dyDescent="0.25">
      <c r="A23" s="58" t="s">
        <v>26</v>
      </c>
      <c r="B23" s="59"/>
      <c r="C23" s="59"/>
      <c r="D23" s="59"/>
      <c r="E23" s="59"/>
      <c r="F23" s="59"/>
      <c r="G23" s="59"/>
      <c r="H23" s="59"/>
      <c r="I23" s="59"/>
      <c r="J23" s="59"/>
      <c r="K23" s="59"/>
      <c r="L23" s="59"/>
      <c r="M23" s="59"/>
    </row>
    <row r="24" spans="1:14" ht="12.75" customHeight="1" x14ac:dyDescent="0.25">
      <c r="A24" s="59" t="s">
        <v>14</v>
      </c>
      <c r="B24" s="59"/>
      <c r="C24" s="59"/>
      <c r="D24" s="59"/>
      <c r="E24" s="59"/>
      <c r="F24" s="59"/>
      <c r="G24" s="59"/>
      <c r="H24" s="59"/>
      <c r="I24" s="59"/>
      <c r="J24" s="59"/>
      <c r="K24" s="59"/>
      <c r="L24" s="59"/>
      <c r="M24" s="59"/>
      <c r="N24" s="48"/>
    </row>
    <row r="25" spans="1:14" ht="12.75" customHeight="1" x14ac:dyDescent="0.25">
      <c r="A25" s="59" t="s">
        <v>15</v>
      </c>
      <c r="B25" s="59"/>
      <c r="C25" s="59"/>
      <c r="D25" s="59"/>
      <c r="E25" s="59"/>
      <c r="F25" s="59"/>
      <c r="G25" s="59"/>
      <c r="H25" s="59"/>
      <c r="I25" s="59"/>
      <c r="J25" s="59"/>
      <c r="K25" s="59"/>
      <c r="L25" s="59"/>
      <c r="M25" s="59"/>
    </row>
    <row r="26" spans="1:14" ht="12.75" customHeight="1" x14ac:dyDescent="0.25">
      <c r="A26" s="59" t="s">
        <v>16</v>
      </c>
      <c r="B26" s="59"/>
      <c r="C26" s="59"/>
      <c r="D26" s="59"/>
      <c r="E26" s="59"/>
      <c r="F26" s="59"/>
      <c r="G26" s="59"/>
      <c r="H26" s="59"/>
      <c r="I26" s="59"/>
      <c r="J26" s="59"/>
      <c r="K26" s="59"/>
      <c r="L26" s="59"/>
      <c r="M26" s="59"/>
    </row>
    <row r="27" spans="1:14" ht="12.75" customHeight="1" x14ac:dyDescent="0.25">
      <c r="A27" s="59" t="s">
        <v>17</v>
      </c>
      <c r="B27" s="59"/>
      <c r="C27" s="59"/>
      <c r="D27" s="59"/>
      <c r="E27" s="59"/>
      <c r="F27" s="59"/>
      <c r="G27" s="59"/>
      <c r="H27" s="59"/>
      <c r="I27" s="59"/>
      <c r="J27" s="59"/>
      <c r="K27" s="59"/>
      <c r="L27" s="59"/>
      <c r="M27" s="59"/>
    </row>
    <row r="28" spans="1:14" ht="12.75" customHeight="1" x14ac:dyDescent="0.25">
      <c r="A28" s="59" t="s">
        <v>18</v>
      </c>
      <c r="B28" s="59"/>
      <c r="C28" s="59"/>
      <c r="D28" s="59"/>
      <c r="E28" s="59"/>
      <c r="F28" s="59"/>
      <c r="G28" s="59"/>
      <c r="H28" s="59"/>
      <c r="I28" s="59"/>
      <c r="J28" s="59"/>
      <c r="K28" s="59"/>
      <c r="L28" s="59"/>
      <c r="M28" s="59"/>
    </row>
    <row r="29" spans="1:14" ht="12.75" customHeight="1" x14ac:dyDescent="0.25">
      <c r="A29" s="59" t="s">
        <v>19</v>
      </c>
      <c r="B29" s="59"/>
      <c r="C29" s="59"/>
      <c r="D29" s="59"/>
      <c r="E29" s="59"/>
      <c r="F29" s="59"/>
      <c r="G29" s="59"/>
      <c r="H29" s="59"/>
      <c r="I29" s="59"/>
      <c r="J29" s="59"/>
      <c r="K29" s="59"/>
      <c r="L29" s="59"/>
      <c r="M29" s="59"/>
    </row>
    <row r="30" spans="1:14" ht="12.75" customHeight="1" x14ac:dyDescent="0.25">
      <c r="A30" s="59" t="s">
        <v>20</v>
      </c>
      <c r="B30" s="59"/>
      <c r="C30" s="59"/>
      <c r="D30" s="59"/>
      <c r="E30" s="59"/>
      <c r="F30" s="59"/>
      <c r="G30" s="59"/>
      <c r="H30" s="59"/>
      <c r="I30" s="59"/>
      <c r="J30" s="59"/>
      <c r="K30" s="59"/>
      <c r="L30" s="59"/>
      <c r="M30" s="59"/>
    </row>
    <row r="31" spans="1:14" ht="12.75" customHeight="1" x14ac:dyDescent="0.25">
      <c r="A31" s="59" t="s">
        <v>21</v>
      </c>
      <c r="B31" s="59"/>
      <c r="C31" s="59"/>
      <c r="D31" s="59"/>
      <c r="E31" s="59"/>
      <c r="F31" s="59"/>
      <c r="G31" s="59"/>
      <c r="H31" s="59"/>
      <c r="I31" s="59"/>
      <c r="J31" s="59"/>
      <c r="K31" s="59"/>
      <c r="L31" s="59"/>
      <c r="M31" s="59"/>
    </row>
    <row r="32" spans="1:14" ht="12.75" customHeight="1" x14ac:dyDescent="0.25">
      <c r="A32" s="59" t="s">
        <v>22</v>
      </c>
      <c r="B32" s="59"/>
      <c r="C32" s="59"/>
      <c r="D32" s="59"/>
      <c r="E32" s="59"/>
      <c r="F32" s="59"/>
      <c r="G32" s="59"/>
      <c r="H32" s="59"/>
      <c r="I32" s="59"/>
      <c r="J32" s="59"/>
      <c r="K32" s="59"/>
      <c r="L32" s="59"/>
      <c r="M32" s="59"/>
    </row>
    <row r="33" spans="1:13" ht="12.75" customHeight="1" x14ac:dyDescent="0.25">
      <c r="A33" s="59" t="s">
        <v>23</v>
      </c>
      <c r="B33" s="59"/>
      <c r="C33" s="59"/>
      <c r="D33" s="59"/>
      <c r="E33" s="59"/>
      <c r="F33" s="59"/>
      <c r="G33" s="59"/>
      <c r="H33" s="59"/>
      <c r="I33" s="59"/>
      <c r="J33" s="59"/>
      <c r="K33" s="59"/>
      <c r="L33" s="59"/>
      <c r="M33" s="59"/>
    </row>
    <row r="34" spans="1:13" ht="12.75" customHeight="1" x14ac:dyDescent="0.25">
      <c r="A34" s="59" t="s">
        <v>24</v>
      </c>
      <c r="B34" s="59"/>
      <c r="C34" s="59"/>
      <c r="D34" s="59"/>
      <c r="E34" s="59"/>
      <c r="F34" s="59"/>
      <c r="G34" s="59"/>
      <c r="H34" s="59"/>
      <c r="I34" s="59"/>
      <c r="J34" s="59"/>
      <c r="K34" s="59"/>
      <c r="L34" s="59"/>
      <c r="M34" s="59"/>
    </row>
    <row r="35" spans="1:13" ht="12.75" customHeight="1" x14ac:dyDescent="0.25">
      <c r="A35" s="59" t="s">
        <v>25</v>
      </c>
      <c r="B35" s="59"/>
      <c r="C35" s="59"/>
      <c r="D35" s="59"/>
      <c r="E35" s="59"/>
      <c r="F35" s="59"/>
      <c r="G35" s="59"/>
      <c r="H35" s="59"/>
      <c r="I35" s="59"/>
      <c r="J35" s="59"/>
      <c r="K35" s="59"/>
      <c r="L35" s="59"/>
      <c r="M35" s="59"/>
    </row>
  </sheetData>
  <mergeCells count="18">
    <mergeCell ref="A1:M1"/>
    <mergeCell ref="A3:M3"/>
    <mergeCell ref="A6:B6"/>
    <mergeCell ref="A7:B7"/>
    <mergeCell ref="A8:B8"/>
    <mergeCell ref="A23:M23"/>
    <mergeCell ref="A32:M32"/>
    <mergeCell ref="A31:M31"/>
    <mergeCell ref="A30:M30"/>
    <mergeCell ref="A35:M35"/>
    <mergeCell ref="A34:M34"/>
    <mergeCell ref="A33:M33"/>
    <mergeCell ref="A24:M24"/>
    <mergeCell ref="A25:M25"/>
    <mergeCell ref="A26:M26"/>
    <mergeCell ref="A29:M29"/>
    <mergeCell ref="A28:M28"/>
    <mergeCell ref="A27:M27"/>
  </mergeCells>
  <printOptions horizontalCentered="1"/>
  <pageMargins left="0.43307086614173229" right="0.19685039370078741" top="0.98425196850393704" bottom="0.98425196850393704" header="0.51181102362204722" footer="0.51181102362204722"/>
  <pageSetup paperSize="9" scale="6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Změny ZU nad 10%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Stanislav Cysař</dc:creator>
  <cp:lastModifiedBy>Ing. Monika Kantnerová</cp:lastModifiedBy>
  <cp:lastPrinted>2023-06-07T09:09:24Z</cp:lastPrinted>
  <dcterms:created xsi:type="dcterms:W3CDTF">1997-07-16T07:57:58Z</dcterms:created>
  <dcterms:modified xsi:type="dcterms:W3CDTF">2023-06-07T09:09:27Z</dcterms:modified>
</cp:coreProperties>
</file>