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12705" yWindow="345" windowWidth="6450" windowHeight="6075" tabRatio="807" activeTab="7"/>
  </bookViews>
  <sheets>
    <sheet name="titul" sheetId="105" r:id="rId1"/>
    <sheet name="T-1 příjmy " sheetId="96" r:id="rId2"/>
    <sheet name="T-2 výdaje " sheetId="97" r:id="rId3"/>
    <sheet name="T-3-ZRS" sheetId="94" r:id="rId4"/>
    <sheet name="T-4-výzkum" sheetId="112" r:id="rId5"/>
    <sheet name="T-5-REGULACE OSS+PO" sheetId="98" r:id="rId6"/>
    <sheet name="T-6 záruky" sheetId="113" r:id="rId7"/>
    <sheet name="T-7 SF 2021" sheetId="114" r:id="rId8"/>
    <sheet name="T-8 SF 2022" sheetId="115" r:id="rId9"/>
    <sheet name="T-9 SF 2023" sheetId="116" r:id="rId10"/>
  </sheets>
  <externalReferences>
    <externalReference r:id="rId11"/>
    <externalReference r:id="rId12"/>
    <externalReference r:id="rId13"/>
  </externalReferences>
  <definedNames>
    <definedName name="_Tab16" localSheetId="4">'[1]301-KPR'!#REF!</definedName>
    <definedName name="_Tab16" localSheetId="6">'[1]301-KPR'!#REF!</definedName>
    <definedName name="_Tab16">'[1]301-KPR'!#REF!</definedName>
    <definedName name="_Toc206999993" localSheetId="0">titul!$A$7</definedName>
    <definedName name="AV" localSheetId="4">'[2]301-KPR'!#REF!</definedName>
    <definedName name="AV" localSheetId="6">'[2]301-KPR'!#REF!</definedName>
    <definedName name="AV">'[2]301-KPR'!#REF!</definedName>
    <definedName name="BIS">'[3]záv.uk,.KPR'!$B$6</definedName>
    <definedName name="CBU">'[2]301-KPR'!#REF!</definedName>
    <definedName name="CSU">'[2]301-KPR'!#REF!</definedName>
    <definedName name="CUZK">'[2]301-KPR'!#REF!</definedName>
    <definedName name="GA">'[2]301-KPR'!#REF!</definedName>
    <definedName name="kkkk">'[2]301-KPR'!#REF!</definedName>
    <definedName name="KPR">'[2]301-KPR'!#REF!</definedName>
    <definedName name="MDS">'[2]301-KPR'!#REF!</definedName>
    <definedName name="MF">'[3]záv.uk,.KPR'!$B$6</definedName>
    <definedName name="MK">'[2]301-KPR'!#REF!</definedName>
    <definedName name="MMR">'[3]záv.uk,.KPR'!$B$6</definedName>
    <definedName name="MO">'[3]záv.uk,.KPR'!$B$6</definedName>
    <definedName name="MPO">'[2]301-KPR'!#REF!</definedName>
    <definedName name="MPSV">'[3]záv.uk,.KPR'!$B$6</definedName>
    <definedName name="MS">'[2]301-KPR'!#REF!</definedName>
    <definedName name="MSMT">'[2]301-KPR'!#REF!</definedName>
    <definedName name="MV">'[3]záv.uk,.KPR'!$B$6</definedName>
    <definedName name="MZdr">'[2]301-KPR'!#REF!</definedName>
    <definedName name="MZe">'[2]301-KPR'!#REF!</definedName>
    <definedName name="MZP">'[3]záv.uk,.KPR'!$B$6</definedName>
    <definedName name="MZv">'[3]záv.uk,.KPR'!$B$6</definedName>
    <definedName name="NKU">'[2]301-KPR'!#REF!</definedName>
    <definedName name="_xlnm.Print_Area" localSheetId="1">'T-1 příjmy '!$B$1:$Q$58</definedName>
    <definedName name="_xlnm.Print_Area" localSheetId="2">'T-2 výdaje '!$B$1:$Q$60</definedName>
    <definedName name="_xlnm.Print_Area" localSheetId="4">'T-4-výzkum'!$B$1:$N$56</definedName>
    <definedName name="_xlnm.Print_Area" localSheetId="5">'T-5-REGULACE OSS+PO'!$B$1:$R$59</definedName>
    <definedName name="_xlnm.Print_Area" localSheetId="6">'T-6 záruky'!$B$1:$I$17</definedName>
    <definedName name="_xlnm.Print_Area" localSheetId="7">'T-7 SF 2021'!$B$1:$I$32</definedName>
    <definedName name="_xlnm.Print_Area" localSheetId="8">'T-8 SF 2022'!$B$1:$I$32</definedName>
    <definedName name="_xlnm.Print_Area" localSheetId="9">'T-9 SF 2023'!$B$1:$I$32</definedName>
    <definedName name="_xlnm.Print_Area" localSheetId="0">titul!$A$1:$B$31</definedName>
    <definedName name="PSP">'[3]záv.uk,.KPR'!$B$6</definedName>
    <definedName name="RRTV">'[2]301-KPR'!#REF!</definedName>
    <definedName name="SP">'[3]záv.uk,.KPR'!$B$6</definedName>
    <definedName name="SSHR">'[2]301-KPR'!#REF!</definedName>
    <definedName name="SUJB">'[2]301-KPR'!#REF!</definedName>
    <definedName name="TABULKA_1">#N/A</definedName>
    <definedName name="TABULKA_2">#N/A</definedName>
    <definedName name="UOHS">'[2]301-KPR'!#REF!</definedName>
    <definedName name="UPV">'[2]301-KPR'!#REF!</definedName>
    <definedName name="US">'[2]301-KPR'!#REF!</definedName>
    <definedName name="USIS">'[2]301-KPR'!#REF!</definedName>
    <definedName name="UV">'[3]záv.uk,.KPR'!$B$6</definedName>
    <definedName name="VSTUPY_1">#N/A</definedName>
    <definedName name="VSTUPY_2">#N/A</definedName>
  </definedNames>
  <calcPr calcId="145621"/>
</workbook>
</file>

<file path=xl/calcChain.xml><?xml version="1.0" encoding="utf-8"?>
<calcChain xmlns="http://schemas.openxmlformats.org/spreadsheetml/2006/main">
  <c r="F7" i="94" l="1"/>
  <c r="G7" i="94"/>
  <c r="H7" i="94"/>
  <c r="I7" i="94"/>
  <c r="F22" i="94"/>
  <c r="G22" i="94"/>
  <c r="H22" i="94"/>
  <c r="I22" i="94"/>
  <c r="I56" i="96" l="1"/>
  <c r="J56" i="96"/>
  <c r="K56" i="96"/>
  <c r="K56" i="97" l="1"/>
  <c r="K58" i="97" s="1"/>
  <c r="H10" i="113" l="1"/>
  <c r="G10" i="113"/>
  <c r="F10" i="113"/>
  <c r="E10" i="113"/>
  <c r="N56" i="112" l="1"/>
  <c r="M56" i="112"/>
  <c r="L56" i="112"/>
  <c r="K56" i="112"/>
  <c r="J56" i="112"/>
  <c r="I56" i="112"/>
  <c r="H56" i="112"/>
  <c r="G56" i="112"/>
  <c r="F56" i="112"/>
  <c r="E56" i="112"/>
  <c r="D56" i="112"/>
  <c r="P64" i="96" l="1"/>
  <c r="P62" i="96"/>
  <c r="N64" i="96"/>
  <c r="N62" i="96"/>
  <c r="G56" i="96" l="1"/>
  <c r="G56" i="97"/>
  <c r="G58" i="97" l="1"/>
  <c r="T8" i="97" l="1"/>
  <c r="T9" i="97"/>
  <c r="T10" i="97"/>
  <c r="T11" i="97"/>
  <c r="T12" i="97"/>
  <c r="T13" i="97"/>
  <c r="T14" i="97"/>
  <c r="T15" i="97"/>
  <c r="T16" i="97"/>
  <c r="T17" i="97"/>
  <c r="T18" i="97"/>
  <c r="T19" i="97"/>
  <c r="T20" i="97"/>
  <c r="T21" i="97"/>
  <c r="T22" i="97"/>
  <c r="T23" i="97"/>
  <c r="T24" i="97"/>
  <c r="T25" i="97"/>
  <c r="T26" i="97"/>
  <c r="T27" i="97"/>
  <c r="T28" i="97"/>
  <c r="T29" i="97"/>
  <c r="T30" i="97"/>
  <c r="T31" i="97"/>
  <c r="T32" i="97"/>
  <c r="T33" i="97"/>
  <c r="T34" i="97"/>
  <c r="T35" i="97"/>
  <c r="T36" i="97"/>
  <c r="T37" i="97"/>
  <c r="T38" i="97"/>
  <c r="T39" i="97"/>
  <c r="T40" i="97"/>
  <c r="T42" i="97"/>
  <c r="T43" i="97"/>
  <c r="T44" i="97"/>
  <c r="T45" i="97"/>
  <c r="T46" i="97"/>
  <c r="T47" i="97"/>
  <c r="T48" i="97"/>
  <c r="T49" i="97"/>
  <c r="T50" i="97"/>
  <c r="T51" i="97"/>
  <c r="T52" i="97"/>
  <c r="T53" i="97"/>
  <c r="T54" i="97"/>
  <c r="T55" i="97"/>
  <c r="T7" i="97"/>
  <c r="F25" i="97" l="1"/>
  <c r="J56" i="97" l="1"/>
  <c r="I56" i="97"/>
  <c r="I58" i="97" s="1"/>
  <c r="H65" i="97" l="1"/>
  <c r="H62" i="96"/>
  <c r="D67" i="97"/>
  <c r="E67" i="97"/>
  <c r="M67" i="97"/>
  <c r="N67" i="97"/>
  <c r="D64" i="96"/>
  <c r="E64" i="96"/>
  <c r="J64" i="96"/>
  <c r="L64" i="96"/>
  <c r="M64" i="96"/>
  <c r="D65" i="97"/>
  <c r="E65" i="97"/>
  <c r="M65" i="97"/>
  <c r="N65" i="97"/>
  <c r="D62" i="96"/>
  <c r="E62" i="96"/>
  <c r="J62" i="96"/>
  <c r="L62" i="96"/>
  <c r="M62" i="96"/>
  <c r="F60" i="96"/>
  <c r="F62" i="96" s="1"/>
  <c r="F63" i="97"/>
  <c r="F65" i="97" s="1"/>
  <c r="E7" i="94"/>
  <c r="E22" i="94" s="1"/>
  <c r="H56" i="97"/>
  <c r="L56" i="97"/>
  <c r="M56" i="97"/>
  <c r="H56" i="96"/>
  <c r="J58" i="97"/>
  <c r="L56" i="96"/>
  <c r="M56" i="96"/>
  <c r="E56" i="96"/>
  <c r="E56" i="97"/>
  <c r="D7" i="94"/>
  <c r="D22" i="94" s="1"/>
  <c r="F56" i="97"/>
  <c r="D56" i="97"/>
  <c r="F56" i="96"/>
  <c r="D56" i="96"/>
  <c r="F67" i="97" l="1"/>
  <c r="M58" i="97"/>
  <c r="T56" i="97"/>
  <c r="L58" i="97"/>
  <c r="E58" i="97"/>
  <c r="D58" i="97"/>
  <c r="H58" i="97"/>
  <c r="F64" i="96"/>
  <c r="F58" i="97"/>
</calcChain>
</file>

<file path=xl/sharedStrings.xml><?xml version="1.0" encoding="utf-8"?>
<sst xmlns="http://schemas.openxmlformats.org/spreadsheetml/2006/main" count="503" uniqueCount="253">
  <si>
    <t>Kapitola</t>
  </si>
  <si>
    <t>Kancelář prezidenta republiky</t>
  </si>
  <si>
    <t>Poslanecká sněmovna Parlamentu</t>
  </si>
  <si>
    <t>Senát Parlamentu</t>
  </si>
  <si>
    <t>Bezpečnostní informační služba</t>
  </si>
  <si>
    <t>Ministerstvo zahraničních věcí</t>
  </si>
  <si>
    <t>Ministerstvo obrany</t>
  </si>
  <si>
    <t>Národní bezpečnostní úřad</t>
  </si>
  <si>
    <t>Kancelář veřejného ochránce práv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</si>
  <si>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</si>
  <si>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</si>
  <si>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</si>
  <si>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</si>
  <si>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</si>
  <si>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>Ministerstvo průmyslu a obchodu</t>
  </si>
  <si>
    <t>Ministerstvo dopravy</t>
  </si>
  <si>
    <t>Český telekomunikační úřad</t>
  </si>
  <si>
    <t>Ministerstvo zemědělství</t>
  </si>
  <si>
    <t>Ministerstvo školství, mládeže a tělovýchovy</t>
  </si>
  <si>
    <t>Ministerstvo kultury</t>
  </si>
  <si>
    <t>Ministerstvo zdravotnictví</t>
  </si>
  <si>
    <t>Ministerstvo spravedlnosti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</si>
  <si>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</si>
  <si>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</si>
  <si>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</si>
  <si>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</si>
  <si>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</si>
  <si>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</si>
  <si>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</si>
  <si>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Ústavní soud</t>
  </si>
  <si>
    <t>Rada pro rozhlasové a televizní vysílání</t>
  </si>
  <si>
    <t>Správa státních hmotných rezerv</t>
  </si>
  <si>
    <t>Státní úřad pro jadernou bezpečnost</t>
  </si>
  <si>
    <t>Nejvyšší kontrolní úřad</t>
  </si>
  <si>
    <t>Státní dluh</t>
  </si>
  <si>
    <t>Operace státních finančních aktiv</t>
  </si>
  <si>
    <t>Všeobecná pokladní správa</t>
  </si>
  <si>
    <t>Ústav pro studium totalitních režimů</t>
  </si>
  <si>
    <t>Tabulka č. 3</t>
  </si>
  <si>
    <t>Úřad vlády České republiky</t>
  </si>
  <si>
    <t>Grantová agentura České republiky</t>
  </si>
  <si>
    <t>Akademie věd České republiky</t>
  </si>
  <si>
    <t>Technologická agentura České republiky</t>
  </si>
  <si>
    <t>v tom:</t>
  </si>
  <si>
    <t>transformační spolupráce</t>
  </si>
  <si>
    <t xml:space="preserve">humanitární pomoc </t>
  </si>
  <si>
    <t xml:space="preserve">Celkem </t>
  </si>
  <si>
    <t>č.kapitoly</t>
  </si>
  <si>
    <t>č. kapitoly</t>
  </si>
  <si>
    <t xml:space="preserve">  </t>
  </si>
  <si>
    <t>Generální inspekce bezpečnostních sborů</t>
  </si>
  <si>
    <t>v Kč</t>
  </si>
  <si>
    <t>PROSTŘEDKY</t>
  </si>
  <si>
    <t>v tom :</t>
  </si>
  <si>
    <t xml:space="preserve"> KAPITOLY</t>
  </si>
  <si>
    <t xml:space="preserve">NA PLATY </t>
  </si>
  <si>
    <t xml:space="preserve">OSTATNÍ </t>
  </si>
  <si>
    <t>Z toho:</t>
  </si>
  <si>
    <t xml:space="preserve"> PROSTŘEDKY</t>
  </si>
  <si>
    <t>ZAMĚSTNANCŮ</t>
  </si>
  <si>
    <t>PLATBY</t>
  </si>
  <si>
    <t xml:space="preserve">Platy představitelů </t>
  </si>
  <si>
    <t>NA PLATY</t>
  </si>
  <si>
    <t>POČET</t>
  </si>
  <si>
    <t>A OSTATNÍ PLATBY</t>
  </si>
  <si>
    <t>ZA PROV. PRÁCI</t>
  </si>
  <si>
    <t>státní moci</t>
  </si>
  <si>
    <t xml:space="preserve"> Kancelář prezidenta republiky</t>
  </si>
  <si>
    <t xml:space="preserve"> Poslanecká sněmovna Parlamentu</t>
  </si>
  <si>
    <t xml:space="preserve"> Senát Parlamentu</t>
  </si>
  <si>
    <t xml:space="preserve"> Úřad vlády České republiky</t>
  </si>
  <si>
    <t xml:space="preserve"> Ministerstvo zahraničních věcí</t>
  </si>
  <si>
    <t xml:space="preserve"> Ministerstvo obrany                                       </t>
  </si>
  <si>
    <t xml:space="preserve"> Národní bezpečnostní úřad</t>
  </si>
  <si>
    <t xml:space="preserve"> Kancelář veřejného ochránce práv</t>
  </si>
  <si>
    <t xml:space="preserve"> Ministerstvo financí                       </t>
  </si>
  <si>
    <t xml:space="preserve"> Ministerstvo práce a sociálních věcí</t>
  </si>
  <si>
    <t xml:space="preserve"> Ministerstvo vnitra                                        </t>
  </si>
  <si>
    <t xml:space="preserve"> Ministerstvo životního prostředí</t>
  </si>
  <si>
    <t xml:space="preserve"> Ministerstvo pro místní rozvoj</t>
  </si>
  <si>
    <t xml:space="preserve"> Grantová agentura České republiky</t>
  </si>
  <si>
    <t xml:space="preserve"> Ministerstvo průmyslu a obchodu</t>
  </si>
  <si>
    <t xml:space="preserve"> Ministerstvo dopravy </t>
  </si>
  <si>
    <t xml:space="preserve"> Český telekomunikační úřad</t>
  </si>
  <si>
    <t xml:space="preserve"> Ministerstvo zemědělství</t>
  </si>
  <si>
    <t xml:space="preserve"> Ministerstvo kultury</t>
  </si>
  <si>
    <t xml:space="preserve"> Ministerstvo zdravotnictví</t>
  </si>
  <si>
    <t xml:space="preserve"> Ministerstvo spravedlnosti</t>
  </si>
  <si>
    <t xml:space="preserve"> Úřad pro ochranu osobních údajů</t>
  </si>
  <si>
    <t xml:space="preserve"> Úřad průmyslového vlastnictví</t>
  </si>
  <si>
    <t xml:space="preserve"> Český statistický úřad                                     </t>
  </si>
  <si>
    <t xml:space="preserve"> Český úřad zeměměřický a katastrální</t>
  </si>
  <si>
    <t xml:space="preserve"> Český báňský úřad</t>
  </si>
  <si>
    <t xml:space="preserve"> Energetický regulační úřad</t>
  </si>
  <si>
    <t xml:space="preserve"> Úřad pro ochranu hospodářské soutěže</t>
  </si>
  <si>
    <t xml:space="preserve"> Ústav pro studium totalitních režimů</t>
  </si>
  <si>
    <t xml:space="preserve"> Ústavní soud</t>
  </si>
  <si>
    <t xml:space="preserve"> Akademie věd České republiky</t>
  </si>
  <si>
    <t xml:space="preserve"> Rada pro rozhlasové a televizní vysílání</t>
  </si>
  <si>
    <t xml:space="preserve"> Správa státních hmotných rezerv</t>
  </si>
  <si>
    <t xml:space="preserve"> Státní úřad pro jadernou bezpečnost</t>
  </si>
  <si>
    <t>C E L K E M</t>
  </si>
  <si>
    <t>Tabulka č. 1</t>
  </si>
  <si>
    <t>Státní záruky za úvěry a rozložení splátek úvěrů podle roků do konce jejich splatnosti</t>
  </si>
  <si>
    <t>v mil. Kč</t>
  </si>
  <si>
    <t>2021</t>
  </si>
  <si>
    <t>2022</t>
  </si>
  <si>
    <t>200 EUR</t>
  </si>
  <si>
    <t>POZNÁMKA:</t>
  </si>
  <si>
    <t>Státní zemědělský
intervenční
fond</t>
  </si>
  <si>
    <t>příjmy celkem</t>
  </si>
  <si>
    <t>v tom:  daňové příjmy</t>
  </si>
  <si>
    <t xml:space="preserve">              nedaňové a kapitálové příjmy</t>
  </si>
  <si>
    <t xml:space="preserve">              z toho: příjmy ze spolufinancování z rozpočtu EU</t>
  </si>
  <si>
    <t xml:space="preserve">                           splátky půjček</t>
  </si>
  <si>
    <t xml:space="preserve">                           výnos z mýtného </t>
  </si>
  <si>
    <t xml:space="preserve">              přijaté transfery</t>
  </si>
  <si>
    <t xml:space="preserve">              z toho: dotace ze státního rozpočtu z kapitoly Mze</t>
  </si>
  <si>
    <t>výdaje celkem</t>
  </si>
  <si>
    <t xml:space="preserve">                         z toho: poskytnuté půjčky</t>
  </si>
  <si>
    <t>saldo příjmů a výdajů</t>
  </si>
  <si>
    <t xml:space="preserve"> Nejvyšší kontrolní úřad</t>
  </si>
  <si>
    <t xml:space="preserve">dvoustranná rozvojová spolupráce </t>
  </si>
  <si>
    <t>Z celkových výdajů kapitol připadá na :</t>
  </si>
  <si>
    <t>Tabulka č.  6</t>
  </si>
  <si>
    <t>1) Simulace splátek úvěrů je odborným  odhadem pro nemožnost přesného vyjádření</t>
  </si>
  <si>
    <t>skutečnost 2014 bez EU a FM</t>
  </si>
  <si>
    <t>skutečnost 2014</t>
  </si>
  <si>
    <t>Tabulka č. 2</t>
  </si>
  <si>
    <t>Tabulka č. 9</t>
  </si>
  <si>
    <t>E. Tabulková část</t>
  </si>
  <si>
    <t>Tabulka č.  1</t>
  </si>
  <si>
    <t>Tabulka č.  3</t>
  </si>
  <si>
    <t>Tabulka č.  4</t>
  </si>
  <si>
    <t>Tabulka č.  5</t>
  </si>
  <si>
    <t>Tabulka č.  7</t>
  </si>
  <si>
    <t>Tabulka č.  8</t>
  </si>
  <si>
    <t>Tabulka č.  9</t>
  </si>
  <si>
    <t>skutečnost 2015 bez EU a FM</t>
  </si>
  <si>
    <t>skutečnost 2015</t>
  </si>
  <si>
    <t>nástroj 187 - účetní operace Pozem.úpravy SZIF</t>
  </si>
  <si>
    <t>MZE bez EU a FM</t>
  </si>
  <si>
    <t>MZE bez EU a FM a nástroje 187</t>
  </si>
  <si>
    <t xml:space="preserve">                           dotace z kapitoly MD na programy (projekty) EU a ČR                         </t>
  </si>
  <si>
    <t>Úřad pro dohled nad hospodařením politických stran a politických hnutí</t>
  </si>
  <si>
    <t>Úřad pro přístup k dopravní infrastruktuře</t>
  </si>
  <si>
    <t>MÍST*</t>
  </si>
  <si>
    <t>* Přepočtené počty míst na úvazky v celoročním vyjádření. Údaje jsou zaokrouhleny na 2 desetinná místa a zobrazeny jako čísla celá</t>
  </si>
  <si>
    <t xml:space="preserve"> Úřad pro dohled nad hospodařením 
 politických stran a politických hnutí</t>
  </si>
  <si>
    <t xml:space="preserve"> Úřad pro přístup k dopravní infrastruktuře</t>
  </si>
  <si>
    <t>Tabulka č.  10</t>
  </si>
  <si>
    <t>Tabulka č. 6</t>
  </si>
  <si>
    <t>Úřad Národní rozpočtové rady</t>
  </si>
  <si>
    <t>Národní úřad pro kybernetickou a informační bezpečnost</t>
  </si>
  <si>
    <t>skutečnost 2016</t>
  </si>
  <si>
    <t>*) Tyto výdaje jsou součástí  celkových výdajů kapitol; údaje bez prostředků z rozpočtu EU</t>
  </si>
  <si>
    <t>Schodek státního rozpočtu
 (rozdíl tabulek č. 1 a č. 2)</t>
  </si>
  <si>
    <t>Splátka v letech</t>
  </si>
  <si>
    <t>Tabulka č. 7</t>
  </si>
  <si>
    <t>Tabulka č. 8</t>
  </si>
  <si>
    <t>Tabulka č.  2</t>
  </si>
  <si>
    <t>Tabulka č.  11</t>
  </si>
  <si>
    <t>Tabulka č.  12</t>
  </si>
  <si>
    <t>Tabulka č.  13</t>
  </si>
  <si>
    <t>Tabulka č.  14</t>
  </si>
  <si>
    <t>Tabulka č.  15</t>
  </si>
  <si>
    <t>Tabulka č.  16</t>
  </si>
  <si>
    <t xml:space="preserve"> Ministerstvo školství, mládeže a tělovýchovy</t>
  </si>
  <si>
    <t xml:space="preserve"> Generální inspekce bezpečnostních sborů</t>
  </si>
  <si>
    <t xml:space="preserve"> Technologická agentura České republiky</t>
  </si>
  <si>
    <t>1 500 EUR</t>
  </si>
  <si>
    <t>Příjmy a výdaje státních fondů na rok 2021</t>
  </si>
  <si>
    <t>SR 2019</t>
  </si>
  <si>
    <t>SR 2019
bez EU a FM</t>
  </si>
  <si>
    <t>skutečnost 2017</t>
  </si>
  <si>
    <t>skutečnost2017</t>
  </si>
  <si>
    <t xml:space="preserve">                           dotace z kapitoly MD na projekty spolufinancované z EIB</t>
  </si>
  <si>
    <t xml:space="preserve"> Úřad Národní rozpočtové rady</t>
  </si>
  <si>
    <t>SR 2020</t>
  </si>
  <si>
    <t>skutečnost 2018</t>
  </si>
  <si>
    <t>Příjmy a výdaje státních fondů na rok 2022</t>
  </si>
  <si>
    <t>Národní sportovní agentura</t>
  </si>
  <si>
    <t>Příjmy kapitol státního rozpočtu podle druhů - rok 2022</t>
  </si>
  <si>
    <t>Výdaje  kapitol státního rozpočtu podle druhů - rok 2022</t>
  </si>
  <si>
    <t>Výdaje  kapitol státního rozpočtu podle odvětví - rok 2022</t>
  </si>
  <si>
    <t xml:space="preserve">                           dotace ze státního rozpočtu z kapitoly MŽP na IFN </t>
  </si>
  <si>
    <t xml:space="preserve">                          transfer  - výnosy z reklamy dle zákona č. 483/1991 Sb.</t>
  </si>
  <si>
    <t>2023</t>
  </si>
  <si>
    <t>v mil. EUR</t>
  </si>
  <si>
    <t>Střednědobý výhled na rok 2022</t>
  </si>
  <si>
    <t xml:space="preserve"> Národní sportovní agentura</t>
  </si>
  <si>
    <t xml:space="preserve">skutečnost 2013 
</t>
  </si>
  <si>
    <t>skutečnost 2019</t>
  </si>
  <si>
    <t>Národní sportovní aggentura</t>
  </si>
  <si>
    <t xml:space="preserve">Úřad pro dohled nad hospodařením politických stran a politických hnutí </t>
  </si>
  <si>
    <t>2) Stav záruky k 31. 12. 2020 se týká pouze nesplacené  jistiny, bez příslušenství.</t>
  </si>
  <si>
    <t>Celkové příjmy státního rozpočtu na léta 2021 až 2023 podle kapitol</t>
  </si>
  <si>
    <t>Celkové výdaje státního rozpočtu na léta  2021 až 2023 podle kapitol</t>
  </si>
  <si>
    <t>Výdaje na zahraniční rozvojovou spolupráci a humanitární pomoc na léta 2021 až 2023</t>
  </si>
  <si>
    <t>Výdaje na výzkum, vývoj a inovace na léta  2021 až 2023 podle kapitol</t>
  </si>
  <si>
    <t>Objem prostředků na platy, ostatní platby za provedenou práci (ostatní osobní náklady)  
a počty míst v organizačních složkách státu a příspěvkových organizacích 
v letech  2021 až 2023</t>
  </si>
  <si>
    <t>Příjmy a výdaje státních fondů na rok 2023</t>
  </si>
  <si>
    <t>Specifické ukazatele rozpočtových kapitol v letech  2021 až 2023</t>
  </si>
  <si>
    <t>Příjmy kapitol státního rozpočtu podle druhů - rok 2023</t>
  </si>
  <si>
    <t>Výdaje  kapitol státního rozpočtu podle druhů - rok 2023</t>
  </si>
  <si>
    <t>Výdaje  kapitol státního rozpočtu podle odvětví - rok 2023</t>
  </si>
  <si>
    <t>CELKOVÉ VÝDAJE STÁTNÍHO ROZPOČTU NA LÉTA 2021 AŽ 2023 PODLE KAPITOL</t>
  </si>
  <si>
    <t xml:space="preserve">CELKOVÉ PŘÍJMY STÁTNÍHO ROZPOČTU NA LÉTA 2021 AŽ 2023 PODLE KAPITOL  </t>
  </si>
  <si>
    <t>VÝDAJE NA ZAHRANIČNÍ ROZVOJOVOU SPOLUPRÁCI A HUMANITÁRNÍ POMOC NA LÉTA 2021 AŽ 2023 *)</t>
  </si>
  <si>
    <t>Státní fond 
dopravní
 infrastruktury</t>
  </si>
  <si>
    <t>Státní fond 
kultury</t>
  </si>
  <si>
    <t>Státní fond
podpory investic</t>
  </si>
  <si>
    <t>Státní fond životního
 prostředí</t>
  </si>
  <si>
    <t xml:space="preserve">                           dotace z kapitoly MD na projekty spolufinancované z  RRF</t>
  </si>
  <si>
    <t xml:space="preserve">                           dotace ze státního rozpočtu z kapitoly MŽP na TA</t>
  </si>
  <si>
    <t xml:space="preserve">                           dotace ze státního rozpočtu z kapitoly MŽP na kotlíky</t>
  </si>
  <si>
    <t xml:space="preserve">                           převody z NF na financování projektů Norských fondů a úhradu TP</t>
  </si>
  <si>
    <t xml:space="preserve">                           dotace ze státního rozpočtu z kapitoly MŽP </t>
  </si>
  <si>
    <t xml:space="preserve">                         dotace ze státního rozpočtu na činnost a ostatní dotace</t>
  </si>
  <si>
    <t xml:space="preserve">                         dotace ze státního rozpočtu na krytí deficitu</t>
  </si>
  <si>
    <t>Celkem</t>
  </si>
  <si>
    <t>Rok poskytnutí</t>
  </si>
  <si>
    <t>Výše záruky celkem</t>
  </si>
  <si>
    <t>Stav záruky k 31.12. 2020</t>
  </si>
  <si>
    <t>Záruka na zajištění půjčky ČNB pro MMF (zák č.179/2018 Sb.)</t>
  </si>
  <si>
    <t xml:space="preserve">Projekt na odstranění škod z povodní </t>
  </si>
  <si>
    <t>Ukazatel</t>
  </si>
  <si>
    <t>Splatnost
rok</t>
  </si>
  <si>
    <t>Poznámka: číselné údaje  srovnatelně s výhledem na léta 2022 a 2023, tj. bez prostředků z EU a FM a v kapitole Ministerstva zemědělství bez účetních operací v rámci PRV</t>
  </si>
  <si>
    <t xml:space="preserve">    veličin, které výši platby ovlivní (pohyblivé úroky, kursové změny).</t>
  </si>
  <si>
    <t>3) Splátky v letech jsou včetně příslušenství.</t>
  </si>
  <si>
    <t>Tabulka č. 4</t>
  </si>
  <si>
    <t>skutečnost 2016 
bez EU a FM</t>
  </si>
  <si>
    <t>skutečnost 2017
bez EU a FM</t>
  </si>
  <si>
    <t>skutečnost 2018
bez EU a FM</t>
  </si>
  <si>
    <t>skutečnost 2019
bez EU a FM</t>
  </si>
  <si>
    <t>SR 2020
bez EU a FM</t>
  </si>
  <si>
    <t>skutečnost 2016
bez EU a FM</t>
  </si>
  <si>
    <t>skutečnost 2019
 bez EU a FM</t>
  </si>
  <si>
    <t>SR 2021</t>
  </si>
  <si>
    <t>SR 2021
bez EU a FM</t>
  </si>
  <si>
    <t>Státní fond
kinematografie</t>
  </si>
  <si>
    <t xml:space="preserve"> VÝDAJE NA VÝZKUM,  VÝVOJ A INOVACE NA LÉTA 2021 AŽ 2023 PODLE KAPITOL  
(bez prostředků z rozpoču EU)</t>
  </si>
  <si>
    <r>
      <t xml:space="preserve">Státní záruky
</t>
    </r>
    <r>
      <rPr>
        <b/>
        <i/>
        <sz val="10"/>
        <rFont val="Calibri"/>
        <family val="2"/>
        <charset val="238"/>
        <scheme val="minor"/>
      </rPr>
      <t xml:space="preserve"> Standardní záruky podle zákona č. 576/1990 Sb. a 218/2000 Sb.</t>
    </r>
  </si>
  <si>
    <t>Státní rozpočet 2021</t>
  </si>
  <si>
    <t>Střednědobý výhled na rok 2023</t>
  </si>
  <si>
    <t xml:space="preserve"> Národní úřad pro kybernetickou
 a informační bezpečnost </t>
  </si>
  <si>
    <t>OBJEM PROSTŘEDKŮ NA PLATY, OSTATNÍ PLATBY ZA PROVEDNOU PRÁCI (OSTATNÍ OSOBNÍ NÁKLADY) A POČTY MÍST V OSS A PO v letech 2021 - 2023</t>
  </si>
  <si>
    <t>STÁTNÍ  ROZPOČET  2021</t>
  </si>
  <si>
    <t xml:space="preserve">                         přijaté transfery ze státních fondů (TP PRV)</t>
  </si>
  <si>
    <t xml:space="preserve">                         přijaté transfery z EU (TAIEX)</t>
  </si>
  <si>
    <t xml:space="preserve">                          dotace ze státního rozpočtu z kapitoly MMR</t>
  </si>
  <si>
    <t xml:space="preserve">                          dotace ze státního rozpočtu z kapitoly 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</si>
</sst>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K_č_-;\-* #,##0\ _K_č_-;_-* &quot;-&quot;\ _K_č_-;_-@_-"/>
    <numFmt numFmtId="43" formatCode="_-* #,##0.00\ _K_č_-;\-* #,##0.00\ _K_č_-;_-* &quot;-&quot;??\ _K_č_-;_-@_-"/>
    <numFmt numFmtId="164" formatCode="_-* #,##0\ _K_č_s_-;\-* #,##0\ _K_č_s_-;_-* &quot;-&quot;\ _K_č_s_-;_-@_-"/>
    <numFmt numFmtId="165" formatCode="#\ ###\ ##0"/>
    <numFmt numFmtId="166" formatCode="d/\ m\Řs\ˇ\c\ yyyy"/>
    <numFmt numFmtId="167" formatCode="m\o\n\th\ d\,\ \y\y\y\y"/>
  </numFmts>
  <fonts count="54" x14ac:knownFonts="1">
    <font>
      <sz val="10"/>
      <name val="Times New Roman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</font>
    <font>
      <b/>
      <sz val="10"/>
      <color indexed="10"/>
      <name val="Times New Roman"/>
      <family val="1"/>
      <charset val="238"/>
    </font>
    <font>
      <sz val="8"/>
      <name val="Times New Roman"/>
      <family val="1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sz val="10"/>
      <name val="Arial CE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b/>
      <sz val="10"/>
      <color rgb="FFFF0000"/>
      <name val="Times New Roman CE"/>
      <charset val="238"/>
    </font>
    <font>
      <sz val="14"/>
      <name val="Times New Roman"/>
      <family val="1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47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70">
    <xf numFmtId="0" fontId="0" fillId="0" borderId="0"/>
    <xf numFmtId="0" fontId="32" fillId="0" borderId="0">
      <protection locked="0"/>
    </xf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2" fillId="0" borderId="1" applyNumberFormat="0" applyFill="0" applyAlignment="0" applyProtection="0"/>
    <xf numFmtId="0" fontId="32" fillId="0" borderId="0">
      <protection locked="0"/>
    </xf>
    <xf numFmtId="0" fontId="32" fillId="0" borderId="0">
      <protection locked="0"/>
    </xf>
    <xf numFmtId="164" fontId="13" fillId="0" borderId="0" applyFont="0" applyFill="0" applyBorder="0" applyAlignment="0" applyProtection="0"/>
    <xf numFmtId="167" fontId="32" fillId="0" borderId="0">
      <protection locked="0"/>
    </xf>
    <xf numFmtId="166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14" fillId="11" borderId="0" applyNumberFormat="0" applyBorder="0" applyAlignment="0" applyProtection="0"/>
    <xf numFmtId="0" fontId="15" fillId="12" borderId="2" applyNumberFormat="0" applyAlignment="0" applyProtection="0"/>
    <xf numFmtId="0" fontId="32" fillId="0" borderId="0">
      <protection locked="0"/>
    </xf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>
      <protection locked="0"/>
    </xf>
    <xf numFmtId="0" fontId="33" fillId="0" borderId="0">
      <protection locked="0"/>
    </xf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34" fillId="0" borderId="0"/>
    <xf numFmtId="0" fontId="4" fillId="0" borderId="0"/>
    <xf numFmtId="0" fontId="13" fillId="0" borderId="0"/>
    <xf numFmtId="0" fontId="3" fillId="0" borderId="0"/>
    <xf numFmtId="0" fontId="3" fillId="0" borderId="0"/>
    <xf numFmtId="0" fontId="4" fillId="0" borderId="0"/>
    <xf numFmtId="0" fontId="29" fillId="0" borderId="0"/>
    <xf numFmtId="0" fontId="32" fillId="0" borderId="0">
      <protection locked="0"/>
    </xf>
    <xf numFmtId="0" fontId="32" fillId="0" borderId="0">
      <protection locked="0"/>
    </xf>
    <xf numFmtId="0" fontId="4" fillId="4" borderId="6" applyNumberFormat="0" applyFont="0" applyAlignment="0" applyProtection="0"/>
    <xf numFmtId="0" fontId="21" fillId="0" borderId="7" applyNumberFormat="0" applyFill="0" applyAlignment="0" applyProtection="0"/>
    <xf numFmtId="0" fontId="22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32" fillId="0" borderId="8">
      <protection locked="0"/>
    </xf>
    <xf numFmtId="0" fontId="23" fillId="7" borderId="9" applyNumberFormat="0" applyAlignment="0" applyProtection="0"/>
    <xf numFmtId="0" fontId="24" fillId="13" borderId="9" applyNumberFormat="0" applyAlignment="0" applyProtection="0"/>
    <xf numFmtId="0" fontId="25" fillId="13" borderId="10" applyNumberFormat="0" applyAlignment="0" applyProtection="0"/>
    <xf numFmtId="0" fontId="26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76">
    <xf numFmtId="0" fontId="0" fillId="0" borderId="0" xfId="0"/>
    <xf numFmtId="0" fontId="3" fillId="0" borderId="0" xfId="44" applyFill="1"/>
    <xf numFmtId="0" fontId="3" fillId="0" borderId="0" xfId="44" applyFill="1" applyAlignment="1">
      <alignment horizontal="right"/>
    </xf>
    <xf numFmtId="0" fontId="8" fillId="0" borderId="0" xfId="44" applyFont="1" applyFill="1"/>
    <xf numFmtId="3" fontId="8" fillId="0" borderId="0" xfId="44" applyNumberFormat="1" applyFont="1" applyFill="1"/>
    <xf numFmtId="3" fontId="3" fillId="0" borderId="0" xfId="44" applyNumberFormat="1" applyFill="1"/>
    <xf numFmtId="0" fontId="3" fillId="0" borderId="0" xfId="43" applyFont="1" applyFill="1" applyAlignment="1">
      <alignment vertical="center"/>
    </xf>
    <xf numFmtId="0" fontId="3" fillId="0" borderId="0" xfId="44" applyFill="1" applyAlignment="1">
      <alignment vertical="center"/>
    </xf>
    <xf numFmtId="3" fontId="3" fillId="0" borderId="0" xfId="43" applyNumberFormat="1" applyFill="1" applyAlignment="1">
      <alignment vertical="center"/>
    </xf>
    <xf numFmtId="3" fontId="3" fillId="0" borderId="0" xfId="44" applyNumberFormat="1" applyFill="1" applyAlignment="1">
      <alignment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3" fillId="0" borderId="0" xfId="44"/>
    <xf numFmtId="0" fontId="0" fillId="0" borderId="0" xfId="0" applyAlignment="1">
      <alignment vertical="center"/>
    </xf>
    <xf numFmtId="3" fontId="5" fillId="0" borderId="0" xfId="0" applyNumberFormat="1" applyFont="1" applyFill="1" applyAlignment="1">
      <alignment vertical="center"/>
    </xf>
    <xf numFmtId="0" fontId="5" fillId="18" borderId="11" xfId="0" applyFont="1" applyFill="1" applyBorder="1" applyAlignment="1">
      <alignment vertical="center"/>
    </xf>
    <xf numFmtId="3" fontId="5" fillId="18" borderId="11" xfId="0" applyNumberFormat="1" applyFont="1" applyFill="1" applyBorder="1" applyAlignment="1">
      <alignment vertical="center"/>
    </xf>
    <xf numFmtId="3" fontId="5" fillId="18" borderId="11" xfId="0" quotePrefix="1" applyNumberFormat="1" applyFont="1" applyFill="1" applyBorder="1" applyAlignment="1">
      <alignment vertical="center"/>
    </xf>
    <xf numFmtId="0" fontId="41" fillId="18" borderId="11" xfId="0" applyFont="1" applyFill="1" applyBorder="1" applyAlignment="1">
      <alignment vertical="center"/>
    </xf>
    <xf numFmtId="3" fontId="41" fillId="18" borderId="11" xfId="0" applyNumberFormat="1" applyFont="1" applyFill="1" applyBorder="1" applyAlignment="1">
      <alignment vertical="center"/>
    </xf>
    <xf numFmtId="0" fontId="6" fillId="18" borderId="11" xfId="0" applyFont="1" applyFill="1" applyBorder="1" applyAlignment="1">
      <alignment vertical="center"/>
    </xf>
    <xf numFmtId="3" fontId="6" fillId="18" borderId="11" xfId="0" applyNumberFormat="1" applyFont="1" applyFill="1" applyBorder="1" applyAlignment="1">
      <alignment vertical="center"/>
    </xf>
    <xf numFmtId="3" fontId="5" fillId="0" borderId="11" xfId="0" quotePrefix="1" applyNumberFormat="1" applyFont="1" applyFill="1" applyBorder="1" applyAlignment="1">
      <alignment vertical="center"/>
    </xf>
    <xf numFmtId="3" fontId="5" fillId="0" borderId="11" xfId="0" applyNumberFormat="1" applyFont="1" applyFill="1" applyBorder="1" applyAlignment="1">
      <alignment vertical="center"/>
    </xf>
    <xf numFmtId="3" fontId="6" fillId="0" borderId="11" xfId="0" applyNumberFormat="1" applyFont="1" applyFill="1" applyBorder="1" applyAlignment="1">
      <alignment vertical="center"/>
    </xf>
    <xf numFmtId="3" fontId="41" fillId="0" borderId="11" xfId="0" applyNumberFormat="1" applyFont="1" applyFill="1" applyBorder="1" applyAlignment="1">
      <alignment vertical="center"/>
    </xf>
    <xf numFmtId="0" fontId="9" fillId="0" borderId="0" xfId="44" applyFont="1" applyFill="1" applyAlignment="1">
      <alignment horizontal="right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horizontal="left"/>
    </xf>
    <xf numFmtId="0" fontId="3" fillId="0" borderId="0" xfId="0" applyFont="1" applyFill="1" applyBorder="1"/>
    <xf numFmtId="0" fontId="3" fillId="0" borderId="0" xfId="0" applyFont="1" applyFill="1"/>
    <xf numFmtId="0" fontId="28" fillId="0" borderId="0" xfId="0" applyFont="1" applyFill="1"/>
    <xf numFmtId="0" fontId="7" fillId="0" borderId="0" xfId="0" applyFont="1" applyFill="1" applyBorder="1" applyAlignment="1">
      <alignment horizontal="center"/>
    </xf>
    <xf numFmtId="3" fontId="35" fillId="0" borderId="0" xfId="46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27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/>
    <xf numFmtId="0" fontId="30" fillId="0" borderId="0" xfId="0" applyFont="1" applyFill="1"/>
    <xf numFmtId="3" fontId="30" fillId="0" borderId="0" xfId="0" applyNumberFormat="1" applyFont="1" applyFill="1"/>
    <xf numFmtId="0" fontId="30" fillId="0" borderId="0" xfId="0" applyFont="1" applyFill="1" applyBorder="1"/>
    <xf numFmtId="0" fontId="6" fillId="0" borderId="0" xfId="0" applyFont="1" applyFill="1" applyAlignment="1">
      <alignment horizontal="center" vertical="center"/>
    </xf>
    <xf numFmtId="0" fontId="37" fillId="0" borderId="0" xfId="67" applyFont="1" applyFill="1" applyAlignment="1">
      <alignment vertical="center"/>
    </xf>
    <xf numFmtId="0" fontId="37" fillId="0" borderId="0" xfId="67" applyFont="1" applyAlignment="1">
      <alignment vertical="center"/>
    </xf>
    <xf numFmtId="3" fontId="37" fillId="0" borderId="0" xfId="67" applyNumberFormat="1" applyFont="1" applyAlignment="1">
      <alignment vertical="center"/>
    </xf>
    <xf numFmtId="0" fontId="37" fillId="0" borderId="0" xfId="67" applyNumberFormat="1" applyFont="1" applyAlignment="1">
      <alignment vertical="center"/>
    </xf>
    <xf numFmtId="0" fontId="42" fillId="0" borderId="0" xfId="67" applyFont="1" applyBorder="1" applyAlignment="1">
      <alignment horizontal="left" vertical="center"/>
    </xf>
    <xf numFmtId="41" fontId="42" fillId="0" borderId="0" xfId="69" applyFont="1" applyBorder="1" applyAlignment="1">
      <alignment vertical="center"/>
    </xf>
    <xf numFmtId="41" fontId="42" fillId="0" borderId="0" xfId="69" applyFont="1" applyFill="1" applyBorder="1" applyAlignment="1">
      <alignment vertical="center"/>
    </xf>
    <xf numFmtId="41" fontId="42" fillId="0" borderId="0" xfId="69" applyFont="1" applyFill="1" applyAlignment="1">
      <alignment vertical="center"/>
    </xf>
    <xf numFmtId="43" fontId="36" fillId="0" borderId="0" xfId="68" applyFont="1" applyAlignment="1">
      <alignment horizontal="centerContinuous" vertical="center"/>
    </xf>
    <xf numFmtId="43" fontId="37" fillId="0" borderId="0" xfId="68" applyFont="1" applyAlignment="1">
      <alignment horizontal="centerContinuous" vertical="center"/>
    </xf>
    <xf numFmtId="41" fontId="37" fillId="0" borderId="0" xfId="69" applyFont="1" applyAlignment="1">
      <alignment vertical="center"/>
    </xf>
    <xf numFmtId="0" fontId="38" fillId="0" borderId="0" xfId="67" applyFont="1" applyFill="1" applyAlignment="1">
      <alignment horizontal="left" vertical="center"/>
    </xf>
    <xf numFmtId="0" fontId="37" fillId="0" borderId="0" xfId="67" applyFont="1" applyBorder="1" applyAlignment="1">
      <alignment horizontal="left" vertical="center"/>
    </xf>
    <xf numFmtId="41" fontId="37" fillId="0" borderId="0" xfId="69" applyFont="1" applyBorder="1" applyAlignment="1">
      <alignment vertical="center"/>
    </xf>
    <xf numFmtId="41" fontId="37" fillId="0" borderId="0" xfId="69" applyFont="1" applyFill="1" applyBorder="1" applyAlignment="1">
      <alignment vertical="center"/>
    </xf>
    <xf numFmtId="41" fontId="37" fillId="0" borderId="0" xfId="69" applyFont="1" applyFill="1" applyAlignment="1">
      <alignment vertical="center"/>
    </xf>
    <xf numFmtId="41" fontId="36" fillId="0" borderId="0" xfId="69" applyFont="1" applyAlignment="1">
      <alignment horizontal="centerContinuous" vertical="center"/>
    </xf>
    <xf numFmtId="1" fontId="36" fillId="0" borderId="0" xfId="69" applyNumberFormat="1" applyFont="1" applyAlignment="1">
      <alignment vertical="center"/>
    </xf>
    <xf numFmtId="43" fontId="37" fillId="0" borderId="0" xfId="68" applyFont="1" applyAlignment="1">
      <alignment horizontal="left" vertical="center"/>
    </xf>
    <xf numFmtId="0" fontId="36" fillId="0" borderId="0" xfId="67" applyNumberFormat="1" applyFont="1" applyAlignment="1">
      <alignment horizontal="center" vertical="center" shrinkToFit="1"/>
    </xf>
    <xf numFmtId="43" fontId="37" fillId="0" borderId="0" xfId="68" applyFont="1" applyBorder="1" applyAlignment="1">
      <alignment horizontal="left" vertical="center"/>
    </xf>
    <xf numFmtId="0" fontId="36" fillId="0" borderId="0" xfId="67" applyNumberFormat="1" applyFont="1" applyBorder="1" applyAlignment="1">
      <alignment horizontal="right" vertical="center" shrinkToFit="1"/>
    </xf>
    <xf numFmtId="41" fontId="40" fillId="0" borderId="0" xfId="69" applyFont="1" applyFill="1" applyBorder="1" applyAlignment="1">
      <alignment horizontal="centerContinuous" vertical="center"/>
    </xf>
    <xf numFmtId="0" fontId="40" fillId="0" borderId="0" xfId="69" applyNumberFormat="1" applyFont="1" applyFill="1" applyBorder="1" applyAlignment="1">
      <alignment horizontal="centerContinuous" vertical="center"/>
    </xf>
    <xf numFmtId="49" fontId="36" fillId="0" borderId="0" xfId="69" applyNumberFormat="1" applyFont="1" applyFill="1" applyBorder="1" applyAlignment="1">
      <alignment horizontal="center" vertical="center"/>
    </xf>
    <xf numFmtId="3" fontId="37" fillId="0" borderId="0" xfId="69" applyNumberFormat="1" applyFont="1" applyFill="1" applyBorder="1" applyAlignment="1">
      <alignment vertical="center"/>
    </xf>
    <xf numFmtId="0" fontId="37" fillId="0" borderId="0" xfId="69" applyNumberFormat="1" applyFont="1" applyFill="1" applyBorder="1" applyAlignment="1">
      <alignment horizontal="center" vertical="center"/>
    </xf>
    <xf numFmtId="3" fontId="39" fillId="0" borderId="0" xfId="69" applyNumberFormat="1" applyFont="1" applyFill="1" applyBorder="1" applyAlignment="1">
      <alignment vertical="center"/>
    </xf>
    <xf numFmtId="3" fontId="36" fillId="0" borderId="0" xfId="69" applyNumberFormat="1" applyFont="1" applyFill="1" applyBorder="1" applyAlignment="1">
      <alignment vertical="center"/>
    </xf>
    <xf numFmtId="41" fontId="36" fillId="0" borderId="0" xfId="69" applyFont="1" applyFill="1" applyBorder="1" applyAlignment="1">
      <alignment horizontal="center" vertical="center"/>
    </xf>
    <xf numFmtId="1" fontId="36" fillId="0" borderId="0" xfId="69" applyNumberFormat="1" applyFont="1" applyFill="1" applyBorder="1" applyAlignment="1">
      <alignment vertical="center"/>
    </xf>
    <xf numFmtId="3" fontId="27" fillId="0" borderId="0" xfId="67" applyNumberFormat="1" applyFont="1" applyBorder="1" applyAlignment="1">
      <alignment vertical="center"/>
    </xf>
    <xf numFmtId="0" fontId="37" fillId="0" borderId="0" xfId="67" applyNumberFormat="1" applyFont="1" applyFill="1" applyAlignment="1">
      <alignment vertical="center"/>
    </xf>
    <xf numFmtId="4" fontId="37" fillId="0" borderId="0" xfId="67" applyNumberFormat="1" applyFont="1" applyAlignment="1">
      <alignment vertical="center"/>
    </xf>
    <xf numFmtId="3" fontId="5" fillId="0" borderId="0" xfId="0" quotePrefix="1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41" fillId="0" borderId="0" xfId="0" applyNumberFormat="1" applyFont="1" applyFill="1" applyBorder="1" applyAlignment="1">
      <alignment vertical="center"/>
    </xf>
    <xf numFmtId="0" fontId="43" fillId="0" borderId="0" xfId="45" applyFont="1" applyFill="1"/>
    <xf numFmtId="0" fontId="43" fillId="0" borderId="0" xfId="45" applyFont="1" applyFill="1" applyAlignment="1">
      <alignment horizontal="right"/>
    </xf>
    <xf numFmtId="0" fontId="44" fillId="0" borderId="0" xfId="45" applyFont="1" applyFill="1"/>
    <xf numFmtId="0" fontId="45" fillId="0" borderId="0" xfId="45" applyFont="1" applyFill="1"/>
    <xf numFmtId="0" fontId="46" fillId="0" borderId="0" xfId="45" applyFont="1" applyFill="1" applyAlignment="1">
      <alignment horizontal="center"/>
    </xf>
    <xf numFmtId="0" fontId="47" fillId="0" borderId="0" xfId="45" applyFont="1" applyFill="1"/>
    <xf numFmtId="3" fontId="43" fillId="0" borderId="0" xfId="45" applyNumberFormat="1" applyFont="1" applyFill="1"/>
    <xf numFmtId="0" fontId="5" fillId="0" borderId="0" xfId="0" applyFont="1" applyBorder="1" applyAlignment="1">
      <alignment vertical="center"/>
    </xf>
    <xf numFmtId="0" fontId="48" fillId="0" borderId="0" xfId="0" applyFont="1" applyBorder="1" applyAlignment="1">
      <alignment vertical="center"/>
    </xf>
    <xf numFmtId="0" fontId="48" fillId="0" borderId="27" xfId="0" applyFont="1" applyBorder="1" applyAlignment="1">
      <alignment vertical="center"/>
    </xf>
    <xf numFmtId="0" fontId="48" fillId="0" borderId="27" xfId="0" applyFont="1" applyFill="1" applyBorder="1" applyAlignment="1">
      <alignment vertical="center"/>
    </xf>
    <xf numFmtId="0" fontId="48" fillId="0" borderId="33" xfId="0" applyFont="1" applyFill="1" applyBorder="1" applyAlignment="1">
      <alignment vertical="center"/>
    </xf>
    <xf numFmtId="0" fontId="48" fillId="0" borderId="34" xfId="0" applyFont="1" applyFill="1" applyBorder="1" applyAlignment="1">
      <alignment vertical="center"/>
    </xf>
    <xf numFmtId="0" fontId="3" fillId="0" borderId="0" xfId="44" applyFill="1" applyBorder="1"/>
    <xf numFmtId="0" fontId="27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3" fillId="0" borderId="12" xfId="0" applyFont="1" applyFill="1" applyBorder="1"/>
    <xf numFmtId="0" fontId="48" fillId="0" borderId="0" xfId="67" applyFont="1" applyFill="1" applyAlignment="1">
      <alignment vertical="center"/>
    </xf>
    <xf numFmtId="0" fontId="48" fillId="0" borderId="0" xfId="67" applyFont="1" applyAlignment="1">
      <alignment vertical="center"/>
    </xf>
    <xf numFmtId="0" fontId="48" fillId="0" borderId="0" xfId="0" applyFont="1" applyFill="1" applyAlignment="1">
      <alignment vertical="center"/>
    </xf>
    <xf numFmtId="0" fontId="48" fillId="0" borderId="0" xfId="0" applyFont="1" applyFill="1"/>
    <xf numFmtId="0" fontId="48" fillId="0" borderId="0" xfId="45" applyFont="1" applyFill="1"/>
    <xf numFmtId="0" fontId="50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Fill="1" applyAlignment="1">
      <alignment vertical="center"/>
    </xf>
    <xf numFmtId="0" fontId="44" fillId="0" borderId="0" xfId="0" applyFont="1" applyAlignment="1">
      <alignment vertical="center"/>
    </xf>
    <xf numFmtId="0" fontId="44" fillId="0" borderId="0" xfId="0" applyFont="1" applyFill="1" applyAlignment="1">
      <alignment vertical="center"/>
    </xf>
    <xf numFmtId="0" fontId="44" fillId="0" borderId="0" xfId="0" applyFont="1" applyFill="1" applyAlignment="1">
      <alignment vertical="center" wrapText="1"/>
    </xf>
    <xf numFmtId="0" fontId="43" fillId="0" borderId="0" xfId="44" applyFont="1" applyFill="1" applyAlignment="1">
      <alignment horizontal="right"/>
    </xf>
    <xf numFmtId="0" fontId="49" fillId="0" borderId="0" xfId="67" applyFont="1" applyAlignment="1">
      <alignment vertical="center"/>
    </xf>
    <xf numFmtId="0" fontId="43" fillId="20" borderId="0" xfId="45" applyFont="1" applyFill="1"/>
    <xf numFmtId="0" fontId="43" fillId="20" borderId="0" xfId="45" applyFont="1" applyFill="1" applyAlignment="1">
      <alignment horizontal="right"/>
    </xf>
    <xf numFmtId="0" fontId="44" fillId="20" borderId="0" xfId="45" applyFont="1" applyFill="1"/>
    <xf numFmtId="0" fontId="45" fillId="20" borderId="0" xfId="45" applyFont="1" applyFill="1"/>
    <xf numFmtId="0" fontId="46" fillId="20" borderId="0" xfId="45" applyFont="1" applyFill="1" applyAlignment="1">
      <alignment horizontal="center"/>
    </xf>
    <xf numFmtId="0" fontId="47" fillId="20" borderId="0" xfId="45" applyFont="1" applyFill="1"/>
    <xf numFmtId="3" fontId="43" fillId="20" borderId="0" xfId="45" applyNumberFormat="1" applyFont="1" applyFill="1"/>
    <xf numFmtId="0" fontId="49" fillId="0" borderId="0" xfId="45" applyFont="1" applyFill="1"/>
    <xf numFmtId="0" fontId="45" fillId="19" borderId="14" xfId="41" applyFont="1" applyFill="1" applyBorder="1" applyAlignment="1">
      <alignment horizontal="center" vertical="center"/>
    </xf>
    <xf numFmtId="0" fontId="45" fillId="19" borderId="15" xfId="0" applyFont="1" applyFill="1" applyBorder="1" applyAlignment="1">
      <alignment horizontal="center" vertical="center"/>
    </xf>
    <xf numFmtId="0" fontId="45" fillId="19" borderId="15" xfId="0" applyFont="1" applyFill="1" applyBorder="1" applyAlignment="1">
      <alignment horizontal="center" vertical="center" wrapText="1"/>
    </xf>
    <xf numFmtId="0" fontId="45" fillId="19" borderId="16" xfId="0" applyFont="1" applyFill="1" applyBorder="1" applyAlignment="1">
      <alignment horizontal="center" vertical="center" wrapText="1"/>
    </xf>
    <xf numFmtId="0" fontId="43" fillId="0" borderId="17" xfId="41" applyFont="1" applyBorder="1" applyAlignment="1">
      <alignment horizontal="center" vertical="center"/>
    </xf>
    <xf numFmtId="0" fontId="43" fillId="0" borderId="18" xfId="0" applyFont="1" applyBorder="1" applyAlignment="1">
      <alignment vertical="center"/>
    </xf>
    <xf numFmtId="3" fontId="43" fillId="0" borderId="18" xfId="0" applyNumberFormat="1" applyFont="1" applyBorder="1" applyAlignment="1">
      <alignment vertical="center"/>
    </xf>
    <xf numFmtId="3" fontId="43" fillId="0" borderId="18" xfId="0" quotePrefix="1" applyNumberFormat="1" applyFont="1" applyFill="1" applyBorder="1" applyAlignment="1">
      <alignment vertical="center"/>
    </xf>
    <xf numFmtId="3" fontId="43" fillId="0" borderId="19" xfId="0" quotePrefix="1" applyNumberFormat="1" applyFont="1" applyFill="1" applyBorder="1" applyAlignment="1">
      <alignment vertical="center"/>
    </xf>
    <xf numFmtId="3" fontId="43" fillId="0" borderId="18" xfId="0" quotePrefix="1" applyNumberFormat="1" applyFont="1" applyBorder="1" applyAlignment="1">
      <alignment vertical="center"/>
    </xf>
    <xf numFmtId="0" fontId="43" fillId="0" borderId="17" xfId="41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vertical="center"/>
    </xf>
    <xf numFmtId="3" fontId="43" fillId="0" borderId="18" xfId="0" applyNumberFormat="1" applyFont="1" applyFill="1" applyBorder="1" applyAlignment="1">
      <alignment vertical="center"/>
    </xf>
    <xf numFmtId="0" fontId="43" fillId="0" borderId="18" xfId="0" applyFont="1" applyBorder="1" applyAlignment="1">
      <alignment vertical="center" wrapText="1"/>
    </xf>
    <xf numFmtId="0" fontId="43" fillId="0" borderId="17" xfId="41" applyFont="1" applyBorder="1" applyAlignment="1">
      <alignment vertical="center"/>
    </xf>
    <xf numFmtId="3" fontId="43" fillId="0" borderId="20" xfId="41" applyNumberFormat="1" applyFont="1" applyBorder="1" applyAlignment="1">
      <alignment vertical="center"/>
    </xf>
    <xf numFmtId="3" fontId="45" fillId="0" borderId="21" xfId="0" applyNumberFormat="1" applyFont="1" applyBorder="1" applyAlignment="1">
      <alignment vertical="center"/>
    </xf>
    <xf numFmtId="3" fontId="45" fillId="0" borderId="21" xfId="0" applyNumberFormat="1" applyFont="1" applyFill="1" applyBorder="1" applyAlignment="1">
      <alignment vertical="center"/>
    </xf>
    <xf numFmtId="3" fontId="45" fillId="0" borderId="22" xfId="0" applyNumberFormat="1" applyFont="1" applyFill="1" applyBorder="1" applyAlignment="1">
      <alignment vertical="center"/>
    </xf>
    <xf numFmtId="0" fontId="45" fillId="0" borderId="0" xfId="0" applyFont="1" applyFill="1" applyAlignment="1">
      <alignment horizontal="left"/>
    </xf>
    <xf numFmtId="0" fontId="43" fillId="0" borderId="0" xfId="0" applyFont="1" applyFill="1" applyAlignment="1">
      <alignment horizontal="right" vertical="center"/>
    </xf>
    <xf numFmtId="0" fontId="45" fillId="19" borderId="15" xfId="0" applyNumberFormat="1" applyFont="1" applyFill="1" applyBorder="1" applyAlignment="1">
      <alignment horizontal="center" vertical="center" wrapText="1"/>
    </xf>
    <xf numFmtId="3" fontId="43" fillId="0" borderId="21" xfId="0" applyNumberFormat="1" applyFont="1" applyBorder="1" applyAlignment="1">
      <alignment vertical="center"/>
    </xf>
    <xf numFmtId="0" fontId="43" fillId="0" borderId="35" xfId="0" applyFont="1" applyFill="1" applyBorder="1" applyAlignment="1">
      <alignment horizontal="left" vertical="center" wrapText="1"/>
    </xf>
    <xf numFmtId="3" fontId="43" fillId="0" borderId="36" xfId="0" quotePrefix="1" applyNumberFormat="1" applyFont="1" applyFill="1" applyBorder="1" applyAlignment="1">
      <alignment vertical="center"/>
    </xf>
    <xf numFmtId="3" fontId="43" fillId="0" borderId="37" xfId="0" quotePrefix="1" applyNumberFormat="1" applyFont="1" applyFill="1" applyBorder="1" applyAlignment="1">
      <alignment vertical="center"/>
    </xf>
    <xf numFmtId="0" fontId="45" fillId="19" borderId="14" xfId="44" applyFont="1" applyFill="1" applyBorder="1" applyAlignment="1">
      <alignment horizontal="center" vertical="center"/>
    </xf>
    <xf numFmtId="0" fontId="45" fillId="19" borderId="15" xfId="44" applyFont="1" applyFill="1" applyBorder="1" applyAlignment="1">
      <alignment horizontal="center" vertical="center"/>
    </xf>
    <xf numFmtId="0" fontId="45" fillId="19" borderId="15" xfId="44" applyFont="1" applyFill="1" applyBorder="1" applyAlignment="1">
      <alignment horizontal="center" vertical="center" wrapText="1"/>
    </xf>
    <xf numFmtId="0" fontId="45" fillId="19" borderId="16" xfId="44" applyFont="1" applyFill="1" applyBorder="1" applyAlignment="1">
      <alignment horizontal="center" vertical="center"/>
    </xf>
    <xf numFmtId="0" fontId="43" fillId="0" borderId="17" xfId="44" applyFont="1" applyBorder="1" applyAlignment="1">
      <alignment horizontal="center" vertical="center"/>
    </xf>
    <xf numFmtId="0" fontId="43" fillId="0" borderId="18" xfId="44" applyFont="1" applyFill="1" applyBorder="1" applyAlignment="1">
      <alignment vertical="center"/>
    </xf>
    <xf numFmtId="3" fontId="43" fillId="0" borderId="18" xfId="44" applyNumberFormat="1" applyFont="1" applyFill="1" applyBorder="1" applyAlignment="1">
      <alignment horizontal="right" vertical="center" indent="1"/>
    </xf>
    <xf numFmtId="3" fontId="43" fillId="0" borderId="18" xfId="44" applyNumberFormat="1" applyFont="1" applyFill="1" applyBorder="1" applyAlignment="1">
      <alignment vertical="center"/>
    </xf>
    <xf numFmtId="3" fontId="43" fillId="0" borderId="19" xfId="44" applyNumberFormat="1" applyFont="1" applyFill="1" applyBorder="1" applyAlignment="1">
      <alignment vertical="center"/>
    </xf>
    <xf numFmtId="0" fontId="51" fillId="0" borderId="18" xfId="44" applyFont="1" applyFill="1" applyBorder="1" applyAlignment="1">
      <alignment vertical="center"/>
    </xf>
    <xf numFmtId="3" fontId="51" fillId="0" borderId="18" xfId="44" applyNumberFormat="1" applyFont="1" applyFill="1" applyBorder="1" applyAlignment="1">
      <alignment vertical="center"/>
    </xf>
    <xf numFmtId="3" fontId="51" fillId="0" borderId="19" xfId="44" applyNumberFormat="1" applyFont="1" applyFill="1" applyBorder="1" applyAlignment="1">
      <alignment vertical="center"/>
    </xf>
    <xf numFmtId="3" fontId="51" fillId="0" borderId="18" xfId="44" applyNumberFormat="1" applyFont="1" applyFill="1" applyBorder="1" applyAlignment="1">
      <alignment horizontal="right" vertical="center" indent="1"/>
    </xf>
    <xf numFmtId="0" fontId="43" fillId="0" borderId="20" xfId="44" applyFont="1" applyBorder="1" applyAlignment="1">
      <alignment vertical="center"/>
    </xf>
    <xf numFmtId="0" fontId="45" fillId="0" borderId="21" xfId="44" applyFont="1" applyFill="1" applyBorder="1" applyAlignment="1">
      <alignment vertical="center" wrapText="1"/>
    </xf>
    <xf numFmtId="3" fontId="45" fillId="0" borderId="21" xfId="44" applyNumberFormat="1" applyFont="1" applyFill="1" applyBorder="1" applyAlignment="1">
      <alignment horizontal="right" vertical="center" indent="1"/>
    </xf>
    <xf numFmtId="3" fontId="45" fillId="0" borderId="21" xfId="44" applyNumberFormat="1" applyFont="1" applyFill="1" applyBorder="1" applyAlignment="1">
      <alignment vertical="center"/>
    </xf>
    <xf numFmtId="3" fontId="45" fillId="0" borderId="22" xfId="44" applyNumberFormat="1" applyFont="1" applyFill="1" applyBorder="1" applyAlignment="1">
      <alignment vertical="center"/>
    </xf>
    <xf numFmtId="0" fontId="52" fillId="0" borderId="0" xfId="0" applyFont="1" applyFill="1" applyAlignment="1">
      <alignment vertical="center"/>
    </xf>
    <xf numFmtId="0" fontId="45" fillId="19" borderId="15" xfId="0" applyFont="1" applyFill="1" applyBorder="1" applyAlignment="1">
      <alignment vertical="center"/>
    </xf>
    <xf numFmtId="0" fontId="45" fillId="19" borderId="16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vertical="center" wrapText="1"/>
    </xf>
    <xf numFmtId="0" fontId="43" fillId="0" borderId="17" xfId="41" applyFont="1" applyFill="1" applyBorder="1" applyAlignment="1">
      <alignment vertical="center"/>
    </xf>
    <xf numFmtId="3" fontId="43" fillId="0" borderId="20" xfId="41" applyNumberFormat="1" applyFont="1" applyFill="1" applyBorder="1" applyAlignment="1">
      <alignment vertical="center"/>
    </xf>
    <xf numFmtId="0" fontId="49" fillId="0" borderId="0" xfId="0" applyFont="1" applyFill="1" applyAlignment="1">
      <alignment vertical="center" wrapText="1"/>
    </xf>
    <xf numFmtId="0" fontId="43" fillId="0" borderId="0" xfId="0" applyFont="1" applyFill="1" applyAlignment="1">
      <alignment horizontal="right"/>
    </xf>
    <xf numFmtId="0" fontId="45" fillId="19" borderId="26" xfId="0" applyFont="1" applyFill="1" applyBorder="1"/>
    <xf numFmtId="0" fontId="45" fillId="19" borderId="46" xfId="0" applyFont="1" applyFill="1" applyBorder="1"/>
    <xf numFmtId="0" fontId="45" fillId="19" borderId="39" xfId="0" applyFont="1" applyFill="1" applyBorder="1" applyAlignment="1">
      <alignment horizontal="center"/>
    </xf>
    <xf numFmtId="0" fontId="45" fillId="19" borderId="30" xfId="0" applyFont="1" applyFill="1" applyBorder="1"/>
    <xf numFmtId="0" fontId="45" fillId="19" borderId="28" xfId="0" applyFont="1" applyFill="1" applyBorder="1"/>
    <xf numFmtId="0" fontId="45" fillId="19" borderId="41" xfId="0" applyFont="1" applyFill="1" applyBorder="1" applyAlignment="1">
      <alignment horizontal="center"/>
    </xf>
    <xf numFmtId="0" fontId="45" fillId="19" borderId="43" xfId="0" applyFont="1" applyFill="1" applyBorder="1"/>
    <xf numFmtId="0" fontId="45" fillId="19" borderId="38" xfId="0" applyFont="1" applyFill="1" applyBorder="1"/>
    <xf numFmtId="0" fontId="45" fillId="19" borderId="42" xfId="0" applyFont="1" applyFill="1" applyBorder="1"/>
    <xf numFmtId="0" fontId="45" fillId="19" borderId="33" xfId="0" applyFont="1" applyFill="1" applyBorder="1" applyAlignment="1">
      <alignment horizontal="center"/>
    </xf>
    <xf numFmtId="0" fontId="45" fillId="19" borderId="40" xfId="0" applyFont="1" applyFill="1" applyBorder="1" applyAlignment="1">
      <alignment horizontal="center"/>
    </xf>
    <xf numFmtId="0" fontId="45" fillId="19" borderId="44" xfId="0" applyFont="1" applyFill="1" applyBorder="1" applyAlignment="1">
      <alignment horizontal="center"/>
    </xf>
    <xf numFmtId="0" fontId="45" fillId="19" borderId="46" xfId="0" applyFont="1" applyFill="1" applyBorder="1" applyAlignment="1">
      <alignment horizontal="center"/>
    </xf>
    <xf numFmtId="0" fontId="45" fillId="19" borderId="33" xfId="0" applyFont="1" applyFill="1" applyBorder="1"/>
    <xf numFmtId="0" fontId="45" fillId="19" borderId="24" xfId="0" applyFont="1" applyFill="1" applyBorder="1" applyAlignment="1">
      <alignment horizontal="center"/>
    </xf>
    <xf numFmtId="0" fontId="45" fillId="19" borderId="28" xfId="0" applyFont="1" applyFill="1" applyBorder="1" applyAlignment="1">
      <alignment horizontal="center"/>
    </xf>
    <xf numFmtId="0" fontId="45" fillId="19" borderId="25" xfId="0" applyFont="1" applyFill="1" applyBorder="1" applyAlignment="1">
      <alignment horizontal="center"/>
    </xf>
    <xf numFmtId="0" fontId="47" fillId="19" borderId="23" xfId="0" applyFont="1" applyFill="1" applyBorder="1" applyAlignment="1">
      <alignment horizontal="center"/>
    </xf>
    <xf numFmtId="0" fontId="47" fillId="19" borderId="24" xfId="0" applyFont="1" applyFill="1" applyBorder="1" applyAlignment="1">
      <alignment horizontal="center"/>
    </xf>
    <xf numFmtId="0" fontId="47" fillId="19" borderId="28" xfId="0" applyFont="1" applyFill="1" applyBorder="1" applyAlignment="1">
      <alignment horizontal="center"/>
    </xf>
    <xf numFmtId="0" fontId="47" fillId="19" borderId="25" xfId="0" applyFont="1" applyFill="1" applyBorder="1" applyAlignment="1">
      <alignment horizontal="center"/>
    </xf>
    <xf numFmtId="0" fontId="43" fillId="0" borderId="23" xfId="0" applyFont="1" applyFill="1" applyBorder="1"/>
    <xf numFmtId="3" fontId="43" fillId="0" borderId="24" xfId="0" applyNumberFormat="1" applyFont="1" applyFill="1" applyBorder="1"/>
    <xf numFmtId="3" fontId="43" fillId="0" borderId="24" xfId="46" applyNumberFormat="1" applyFont="1" applyFill="1" applyBorder="1"/>
    <xf numFmtId="3" fontId="43" fillId="0" borderId="28" xfId="46" applyNumberFormat="1" applyFont="1" applyFill="1" applyBorder="1"/>
    <xf numFmtId="3" fontId="43" fillId="0" borderId="25" xfId="46" applyNumberFormat="1" applyFont="1" applyFill="1" applyBorder="1"/>
    <xf numFmtId="0" fontId="43" fillId="0" borderId="17" xfId="0" applyFont="1" applyFill="1" applyBorder="1"/>
    <xf numFmtId="3" fontId="43" fillId="0" borderId="18" xfId="0" applyNumberFormat="1" applyFont="1" applyFill="1" applyBorder="1"/>
    <xf numFmtId="3" fontId="43" fillId="0" borderId="18" xfId="46" applyNumberFormat="1" applyFont="1" applyFill="1" applyBorder="1"/>
    <xf numFmtId="3" fontId="43" fillId="0" borderId="19" xfId="46" applyNumberFormat="1" applyFont="1" applyFill="1" applyBorder="1"/>
    <xf numFmtId="0" fontId="43" fillId="0" borderId="17" xfId="0" applyFont="1" applyFill="1" applyBorder="1" applyAlignment="1">
      <alignment wrapText="1"/>
    </xf>
    <xf numFmtId="3" fontId="8" fillId="0" borderId="0" xfId="0" applyNumberFormat="1" applyFont="1" applyFill="1" applyBorder="1" applyAlignment="1">
      <alignment vertical="center"/>
    </xf>
    <xf numFmtId="0" fontId="45" fillId="0" borderId="0" xfId="0" applyFont="1" applyFill="1" applyAlignment="1">
      <alignment horizontal="center" vertical="center" wrapText="1"/>
    </xf>
    <xf numFmtId="49" fontId="45" fillId="19" borderId="18" xfId="69" applyNumberFormat="1" applyFont="1" applyFill="1" applyBorder="1" applyAlignment="1">
      <alignment horizontal="center" vertical="center"/>
    </xf>
    <xf numFmtId="41" fontId="43" fillId="0" borderId="17" xfId="69" applyFont="1" applyFill="1" applyBorder="1" applyAlignment="1">
      <alignment horizontal="left" vertical="center"/>
    </xf>
    <xf numFmtId="1" fontId="43" fillId="0" borderId="18" xfId="69" applyNumberFormat="1" applyFont="1" applyFill="1" applyBorder="1" applyAlignment="1">
      <alignment horizontal="center" vertical="center"/>
    </xf>
    <xf numFmtId="165" fontId="43" fillId="0" borderId="18" xfId="69" applyNumberFormat="1" applyFont="1" applyFill="1" applyBorder="1" applyAlignment="1">
      <alignment horizontal="right" vertical="center"/>
    </xf>
    <xf numFmtId="3" fontId="43" fillId="0" borderId="18" xfId="67" applyNumberFormat="1" applyFont="1" applyFill="1" applyBorder="1" applyAlignment="1">
      <alignment horizontal="right" vertical="center"/>
    </xf>
    <xf numFmtId="3" fontId="43" fillId="0" borderId="18" xfId="69" applyNumberFormat="1" applyFont="1" applyBorder="1" applyAlignment="1">
      <alignment horizontal="right" vertical="center"/>
    </xf>
    <xf numFmtId="0" fontId="43" fillId="0" borderId="19" xfId="69" applyNumberFormat="1" applyFont="1" applyBorder="1" applyAlignment="1">
      <alignment horizontal="center" vertical="center"/>
    </xf>
    <xf numFmtId="0" fontId="43" fillId="0" borderId="17" xfId="67" applyFont="1" applyFill="1" applyBorder="1" applyAlignment="1">
      <alignment horizontal="left" vertical="center"/>
    </xf>
    <xf numFmtId="0" fontId="43" fillId="0" borderId="18" xfId="67" applyFont="1" applyBorder="1" applyAlignment="1">
      <alignment horizontal="right" vertical="center"/>
    </xf>
    <xf numFmtId="3" fontId="43" fillId="0" borderId="18" xfId="69" applyNumberFormat="1" applyFont="1" applyFill="1" applyBorder="1" applyAlignment="1">
      <alignment horizontal="right" vertical="center"/>
    </xf>
    <xf numFmtId="3" fontId="45" fillId="0" borderId="18" xfId="69" applyNumberFormat="1" applyFont="1" applyFill="1" applyBorder="1" applyAlignment="1">
      <alignment horizontal="right" vertical="center"/>
    </xf>
    <xf numFmtId="0" fontId="43" fillId="0" borderId="19" xfId="69" applyNumberFormat="1" applyFont="1" applyFill="1" applyBorder="1" applyAlignment="1">
      <alignment horizontal="right" vertical="center"/>
    </xf>
    <xf numFmtId="41" fontId="45" fillId="0" borderId="20" xfId="69" applyFont="1" applyFill="1" applyBorder="1" applyAlignment="1">
      <alignment horizontal="left" vertical="center"/>
    </xf>
    <xf numFmtId="1" fontId="45" fillId="0" borderId="21" xfId="69" applyNumberFormat="1" applyFont="1" applyFill="1" applyBorder="1" applyAlignment="1">
      <alignment horizontal="right" vertical="center"/>
    </xf>
    <xf numFmtId="3" fontId="45" fillId="0" borderId="21" xfId="69" applyNumberFormat="1" applyFont="1" applyFill="1" applyBorder="1" applyAlignment="1">
      <alignment horizontal="right" vertical="center"/>
    </xf>
    <xf numFmtId="3" fontId="45" fillId="0" borderId="22" xfId="69" applyNumberFormat="1" applyFont="1" applyFill="1" applyBorder="1" applyAlignment="1">
      <alignment horizontal="right" vertical="center"/>
    </xf>
    <xf numFmtId="3" fontId="43" fillId="0" borderId="0" xfId="69" applyNumberFormat="1" applyFont="1" applyAlignment="1">
      <alignment horizontal="right" vertical="center"/>
    </xf>
    <xf numFmtId="0" fontId="45" fillId="19" borderId="14" xfId="42" applyFont="1" applyFill="1" applyBorder="1" applyAlignment="1">
      <alignment horizontal="center" vertical="center" wrapText="1"/>
    </xf>
    <xf numFmtId="0" fontId="45" fillId="19" borderId="15" xfId="45" applyFont="1" applyFill="1" applyBorder="1" applyAlignment="1">
      <alignment horizontal="center" vertical="center" wrapText="1"/>
    </xf>
    <xf numFmtId="0" fontId="45" fillId="19" borderId="16" xfId="45" applyFont="1" applyFill="1" applyBorder="1" applyAlignment="1">
      <alignment horizontal="center" vertical="center" wrapText="1"/>
    </xf>
    <xf numFmtId="0" fontId="45" fillId="0" borderId="17" xfId="45" applyFont="1" applyFill="1" applyBorder="1" applyAlignment="1">
      <alignment vertical="center"/>
    </xf>
    <xf numFmtId="3" fontId="45" fillId="0" borderId="18" xfId="45" applyNumberFormat="1" applyFont="1" applyFill="1" applyBorder="1" applyAlignment="1">
      <alignment vertical="center"/>
    </xf>
    <xf numFmtId="3" fontId="45" fillId="0" borderId="19" xfId="45" applyNumberFormat="1" applyFont="1" applyFill="1" applyBorder="1" applyAlignment="1">
      <alignment vertical="center"/>
    </xf>
    <xf numFmtId="0" fontId="43" fillId="0" borderId="17" xfId="45" applyFont="1" applyFill="1" applyBorder="1" applyAlignment="1">
      <alignment vertical="center"/>
    </xf>
    <xf numFmtId="3" fontId="43" fillId="0" borderId="18" xfId="45" applyNumberFormat="1" applyFont="1" applyFill="1" applyBorder="1" applyAlignment="1">
      <alignment vertical="center"/>
    </xf>
    <xf numFmtId="3" fontId="43" fillId="0" borderId="19" xfId="45" applyNumberFormat="1" applyFont="1" applyFill="1" applyBorder="1" applyAlignment="1">
      <alignment vertical="center"/>
    </xf>
    <xf numFmtId="0" fontId="43" fillId="0" borderId="17" xfId="45" applyFont="1" applyFill="1" applyBorder="1" applyAlignment="1">
      <alignment vertical="center" wrapText="1"/>
    </xf>
    <xf numFmtId="0" fontId="45" fillId="0" borderId="17" xfId="45" applyFont="1" applyFill="1" applyBorder="1" applyAlignment="1">
      <alignment vertical="center" wrapText="1"/>
    </xf>
    <xf numFmtId="3" fontId="45" fillId="0" borderId="20" xfId="45" applyNumberFormat="1" applyFont="1" applyFill="1" applyBorder="1" applyAlignment="1">
      <alignment vertical="center"/>
    </xf>
    <xf numFmtId="3" fontId="45" fillId="0" borderId="21" xfId="45" applyNumberFormat="1" applyFont="1" applyFill="1" applyBorder="1" applyAlignment="1">
      <alignment vertical="center"/>
    </xf>
    <xf numFmtId="3" fontId="45" fillId="0" borderId="22" xfId="45" applyNumberFormat="1" applyFont="1" applyFill="1" applyBorder="1" applyAlignment="1">
      <alignment vertical="center"/>
    </xf>
    <xf numFmtId="0" fontId="45" fillId="20" borderId="17" xfId="45" applyFont="1" applyFill="1" applyBorder="1" applyAlignment="1">
      <alignment vertical="center"/>
    </xf>
    <xf numFmtId="3" fontId="45" fillId="20" borderId="18" xfId="45" applyNumberFormat="1" applyFont="1" applyFill="1" applyBorder="1" applyAlignment="1">
      <alignment vertical="center"/>
    </xf>
    <xf numFmtId="3" fontId="45" fillId="20" borderId="19" xfId="45" applyNumberFormat="1" applyFont="1" applyFill="1" applyBorder="1" applyAlignment="1">
      <alignment vertical="center"/>
    </xf>
    <xf numFmtId="0" fontId="43" fillId="20" borderId="17" xfId="45" applyFont="1" applyFill="1" applyBorder="1" applyAlignment="1">
      <alignment vertical="center"/>
    </xf>
    <xf numFmtId="3" fontId="43" fillId="20" borderId="18" xfId="45" applyNumberFormat="1" applyFont="1" applyFill="1" applyBorder="1" applyAlignment="1">
      <alignment vertical="center"/>
    </xf>
    <xf numFmtId="3" fontId="43" fillId="20" borderId="19" xfId="45" applyNumberFormat="1" applyFont="1" applyFill="1" applyBorder="1" applyAlignment="1">
      <alignment vertical="center"/>
    </xf>
    <xf numFmtId="0" fontId="43" fillId="20" borderId="17" xfId="45" applyFont="1" applyFill="1" applyBorder="1" applyAlignment="1">
      <alignment vertical="center" wrapText="1"/>
    </xf>
    <xf numFmtId="0" fontId="45" fillId="20" borderId="17" xfId="45" applyFont="1" applyFill="1" applyBorder="1" applyAlignment="1">
      <alignment vertical="center" wrapText="1"/>
    </xf>
    <xf numFmtId="3" fontId="53" fillId="20" borderId="19" xfId="45" applyNumberFormat="1" applyFont="1" applyFill="1" applyBorder="1" applyAlignment="1">
      <alignment vertical="center"/>
    </xf>
    <xf numFmtId="3" fontId="45" fillId="20" borderId="20" xfId="45" applyNumberFormat="1" applyFont="1" applyFill="1" applyBorder="1" applyAlignment="1">
      <alignment vertical="center"/>
    </xf>
    <xf numFmtId="3" fontId="45" fillId="20" borderId="21" xfId="45" applyNumberFormat="1" applyFont="1" applyFill="1" applyBorder="1" applyAlignment="1">
      <alignment vertical="center"/>
    </xf>
    <xf numFmtId="3" fontId="45" fillId="20" borderId="22" xfId="45" applyNumberFormat="1" applyFont="1" applyFill="1" applyBorder="1" applyAlignment="1">
      <alignment vertical="center"/>
    </xf>
    <xf numFmtId="0" fontId="43" fillId="0" borderId="0" xfId="0" applyFont="1" applyFill="1"/>
    <xf numFmtId="0" fontId="45" fillId="0" borderId="20" xfId="0" applyFont="1" applyFill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5" fillId="0" borderId="0" xfId="0" applyFont="1" applyFill="1" applyAlignment="1">
      <alignment horizontal="center"/>
    </xf>
    <xf numFmtId="0" fontId="48" fillId="0" borderId="0" xfId="43" applyFont="1" applyFill="1" applyAlignment="1">
      <alignment vertical="center" wrapText="1"/>
    </xf>
    <xf numFmtId="0" fontId="48" fillId="0" borderId="0" xfId="44" applyFont="1" applyFill="1" applyAlignment="1">
      <alignment vertical="center" wrapText="1"/>
    </xf>
    <xf numFmtId="0" fontId="45" fillId="0" borderId="0" xfId="44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5" fillId="0" borderId="0" xfId="0" applyFont="1" applyFill="1" applyAlignment="1">
      <alignment horizontal="center" wrapText="1"/>
    </xf>
    <xf numFmtId="0" fontId="45" fillId="19" borderId="29" xfId="0" applyFont="1" applyFill="1" applyBorder="1" applyAlignment="1">
      <alignment horizontal="center"/>
    </xf>
    <xf numFmtId="0" fontId="45" fillId="19" borderId="30" xfId="0" applyFont="1" applyFill="1" applyBorder="1" applyAlignment="1">
      <alignment horizontal="center"/>
    </xf>
    <xf numFmtId="0" fontId="45" fillId="19" borderId="28" xfId="0" applyFont="1" applyFill="1" applyBorder="1" applyAlignment="1">
      <alignment horizontal="center"/>
    </xf>
    <xf numFmtId="0" fontId="45" fillId="19" borderId="32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5" fillId="19" borderId="45" xfId="69" applyNumberFormat="1" applyFont="1" applyFill="1" applyBorder="1" applyAlignment="1">
      <alignment horizontal="center" vertical="center" wrapText="1"/>
    </xf>
    <xf numFmtId="0" fontId="45" fillId="19" borderId="25" xfId="69" applyNumberFormat="1" applyFont="1" applyFill="1" applyBorder="1" applyAlignment="1">
      <alignment horizontal="center" vertical="center"/>
    </xf>
    <xf numFmtId="0" fontId="45" fillId="0" borderId="0" xfId="67" applyFont="1" applyAlignment="1">
      <alignment horizontal="center" vertical="center"/>
    </xf>
    <xf numFmtId="41" fontId="45" fillId="19" borderId="26" xfId="69" applyFont="1" applyFill="1" applyBorder="1" applyAlignment="1">
      <alignment horizontal="center" vertical="center" wrapText="1"/>
    </xf>
    <xf numFmtId="41" fontId="45" fillId="19" borderId="23" xfId="69" applyFont="1" applyFill="1" applyBorder="1" applyAlignment="1">
      <alignment horizontal="center" vertical="center"/>
    </xf>
    <xf numFmtId="0" fontId="45" fillId="19" borderId="15" xfId="67" applyFont="1" applyFill="1" applyBorder="1" applyAlignment="1">
      <alignment horizontal="center" vertical="center"/>
    </xf>
    <xf numFmtId="1" fontId="45" fillId="19" borderId="31" xfId="69" applyNumberFormat="1" applyFont="1" applyFill="1" applyBorder="1" applyAlignment="1">
      <alignment horizontal="center" vertical="center" wrapText="1"/>
    </xf>
    <xf numFmtId="1" fontId="45" fillId="19" borderId="24" xfId="69" applyNumberFormat="1" applyFont="1" applyFill="1" applyBorder="1" applyAlignment="1">
      <alignment horizontal="center" vertical="center" wrapText="1"/>
    </xf>
    <xf numFmtId="3" fontId="45" fillId="19" borderId="31" xfId="69" applyNumberFormat="1" applyFont="1" applyFill="1" applyBorder="1" applyAlignment="1">
      <alignment horizontal="center" vertical="center" wrapText="1"/>
    </xf>
    <xf numFmtId="3" fontId="45" fillId="19" borderId="24" xfId="69" applyNumberFormat="1" applyFont="1" applyFill="1" applyBorder="1" applyAlignment="1">
      <alignment horizontal="center" vertical="center" wrapText="1"/>
    </xf>
    <xf numFmtId="41" fontId="45" fillId="19" borderId="31" xfId="69" applyFont="1" applyFill="1" applyBorder="1" applyAlignment="1">
      <alignment horizontal="center" vertical="center" wrapText="1"/>
    </xf>
    <xf numFmtId="41" fontId="45" fillId="19" borderId="24" xfId="69" applyFont="1" applyFill="1" applyBorder="1" applyAlignment="1">
      <alignment horizontal="center" vertical="center" wrapText="1"/>
    </xf>
    <xf numFmtId="0" fontId="45" fillId="0" borderId="0" xfId="45" applyFont="1" applyFill="1" applyAlignment="1">
      <alignment horizontal="center"/>
    </xf>
    <xf numFmtId="0" fontId="45" fillId="20" borderId="0" xfId="45" applyFont="1" applyFill="1" applyAlignment="1">
      <alignment horizontal="center"/>
    </xf>
  </cellXfs>
  <cellStyles count="70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a 2" xfId="65"/>
    <cellStyle name="Čárka 2 2" xfId="68"/>
    <cellStyle name="čárky [0]_PojFKSPUR 98  (2)" xfId="23"/>
    <cellStyle name="Čárky bez des. míst 2" xfId="66"/>
    <cellStyle name="Čárky bez des. míst 2 2" xfId="69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ální" xfId="0" builtinId="0"/>
    <cellStyle name="Normální 2" xfId="40"/>
    <cellStyle name="Normální 3" xfId="64"/>
    <cellStyle name="Normální 3 2" xfId="67"/>
    <cellStyle name="normální_bilance I výhledu 2009-2012 dle kapitol" xfId="41"/>
    <cellStyle name="normální_bilance jednoduchá" xfId="42"/>
    <cellStyle name="normální_LIMITY-Kapitoly-2010-2013-duben-2010" xfId="43"/>
    <cellStyle name="normální_LIMITY-Kapitoly-2015-2017-výhled-propoj" xfId="44"/>
    <cellStyle name="normální_Vyhled_04_06_SFZP" xfId="45"/>
    <cellStyle name="normální_Vzor RO" xfId="46"/>
    <cellStyle name="Percent" xfId="47"/>
    <cellStyle name="Pevní" xfId="48"/>
    <cellStyle name="Poznámka" xfId="49" builtinId="10" customBuiltin="1"/>
    <cellStyle name="Propojená buňka" xfId="50" builtinId="24" customBuiltin="1"/>
    <cellStyle name="Správně" xfId="51" builtinId="26" customBuiltin="1"/>
    <cellStyle name="Text upozornění" xfId="52" builtinId="11" customBuiltin="1"/>
    <cellStyle name="Total" xfId="53"/>
    <cellStyle name="Vstup" xfId="54" builtinId="20" customBuiltin="1"/>
    <cellStyle name="Výpočet" xfId="55" builtinId="22" customBuiltin="1"/>
    <cellStyle name="Výstup" xfId="56" builtinId="21" customBuiltin="1"/>
    <cellStyle name="Vysvětlující text" xfId="57" builtinId="53" customBuiltin="1"/>
    <cellStyle name="Zvýraznění 1" xfId="58" builtinId="29" customBuiltin="1"/>
    <cellStyle name="Zvýraznění 2" xfId="59" builtinId="33" customBuiltin="1"/>
    <cellStyle name="Zvýraznění 3" xfId="60" builtinId="37" customBuiltin="1"/>
    <cellStyle name="Zvýraznění 4" xfId="61" builtinId="41" customBuiltin="1"/>
    <cellStyle name="Zvýraznění 5" xfId="62" builtinId="45" customBuiltin="1"/>
    <cellStyle name="Zvýraznění 6" xfId="63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B29"/>
  <sheetViews>
    <sheetView zoomScaleNormal="100" workbookViewId="0">
      <selection activeCell="B15" sqref="B15"/>
    </sheetView>
  </sheetViews>
  <sheetFormatPr defaultRowHeight="12.75" x14ac:dyDescent="0.2"/>
  <cols>
    <col min="1" max="1" width="17.33203125" style="17" customWidth="1"/>
    <col min="2" max="2" width="101.83203125" style="17" customWidth="1"/>
    <col min="9" max="9" width="16.83203125" customWidth="1"/>
  </cols>
  <sheetData>
    <row r="7" spans="1:2" ht="21" x14ac:dyDescent="0.2">
      <c r="A7" s="250" t="s">
        <v>130</v>
      </c>
      <c r="B7" s="250"/>
    </row>
    <row r="8" spans="1:2" ht="21" x14ac:dyDescent="0.2">
      <c r="A8" s="104"/>
      <c r="B8" s="105"/>
    </row>
    <row r="9" spans="1:2" ht="21" x14ac:dyDescent="0.2">
      <c r="A9" s="104"/>
      <c r="B9" s="105"/>
    </row>
    <row r="10" spans="1:2" ht="21" x14ac:dyDescent="0.2">
      <c r="A10" s="104"/>
      <c r="B10" s="106"/>
    </row>
    <row r="11" spans="1:2" ht="15.75" x14ac:dyDescent="0.2">
      <c r="A11" s="107"/>
      <c r="B11" s="108"/>
    </row>
    <row r="12" spans="1:2" ht="15.75" x14ac:dyDescent="0.2">
      <c r="A12" s="107" t="s">
        <v>131</v>
      </c>
      <c r="B12" s="108" t="s">
        <v>196</v>
      </c>
    </row>
    <row r="13" spans="1:2" ht="15.75" x14ac:dyDescent="0.2">
      <c r="A13" s="107" t="s">
        <v>160</v>
      </c>
      <c r="B13" s="108" t="s">
        <v>197</v>
      </c>
    </row>
    <row r="14" spans="1:2" ht="15.75" x14ac:dyDescent="0.2">
      <c r="A14" s="107" t="s">
        <v>132</v>
      </c>
      <c r="B14" s="108" t="s">
        <v>198</v>
      </c>
    </row>
    <row r="15" spans="1:2" ht="15.75" x14ac:dyDescent="0.2">
      <c r="A15" s="107" t="s">
        <v>133</v>
      </c>
      <c r="B15" s="108" t="s">
        <v>199</v>
      </c>
    </row>
    <row r="16" spans="1:2" ht="47.25" x14ac:dyDescent="0.2">
      <c r="A16" s="107" t="s">
        <v>134</v>
      </c>
      <c r="B16" s="109" t="s">
        <v>200</v>
      </c>
    </row>
    <row r="17" spans="1:2" ht="15.75" x14ac:dyDescent="0.2">
      <c r="A17" s="107" t="s">
        <v>124</v>
      </c>
      <c r="B17" s="108" t="s">
        <v>103</v>
      </c>
    </row>
    <row r="18" spans="1:2" ht="15.75" x14ac:dyDescent="0.2">
      <c r="A18" s="107" t="s">
        <v>135</v>
      </c>
      <c r="B18" s="108" t="s">
        <v>171</v>
      </c>
    </row>
    <row r="19" spans="1:2" ht="15.75" x14ac:dyDescent="0.2">
      <c r="A19" s="107" t="s">
        <v>136</v>
      </c>
      <c r="B19" s="108" t="s">
        <v>180</v>
      </c>
    </row>
    <row r="20" spans="1:2" ht="15.75" x14ac:dyDescent="0.2">
      <c r="A20" s="107" t="s">
        <v>137</v>
      </c>
      <c r="B20" s="108" t="s">
        <v>201</v>
      </c>
    </row>
    <row r="21" spans="1:2" ht="15.75" x14ac:dyDescent="0.2">
      <c r="A21" s="107" t="s">
        <v>150</v>
      </c>
      <c r="B21" s="108" t="s">
        <v>202</v>
      </c>
    </row>
    <row r="22" spans="1:2" ht="15.75" x14ac:dyDescent="0.2">
      <c r="A22" s="107" t="s">
        <v>161</v>
      </c>
      <c r="B22" s="108" t="s">
        <v>182</v>
      </c>
    </row>
    <row r="23" spans="1:2" ht="18.75" customHeight="1" x14ac:dyDescent="0.2">
      <c r="A23" s="107" t="s">
        <v>162</v>
      </c>
      <c r="B23" s="108" t="s">
        <v>203</v>
      </c>
    </row>
    <row r="24" spans="1:2" ht="15.75" x14ac:dyDescent="0.2">
      <c r="A24" s="107" t="s">
        <v>163</v>
      </c>
      <c r="B24" s="108" t="s">
        <v>183</v>
      </c>
    </row>
    <row r="25" spans="1:2" ht="15.75" x14ac:dyDescent="0.2">
      <c r="A25" s="107" t="s">
        <v>164</v>
      </c>
      <c r="B25" s="108" t="s">
        <v>204</v>
      </c>
    </row>
    <row r="26" spans="1:2" ht="15.75" x14ac:dyDescent="0.2">
      <c r="A26" s="107" t="s">
        <v>165</v>
      </c>
      <c r="B26" s="108" t="s">
        <v>184</v>
      </c>
    </row>
    <row r="27" spans="1:2" ht="15.75" x14ac:dyDescent="0.2">
      <c r="A27" s="107" t="s">
        <v>166</v>
      </c>
      <c r="B27" s="108" t="s">
        <v>205</v>
      </c>
    </row>
    <row r="28" spans="1:2" x14ac:dyDescent="0.2">
      <c r="B28" s="31"/>
    </row>
    <row r="29" spans="1:2" x14ac:dyDescent="0.2">
      <c r="B29" s="31"/>
    </row>
  </sheetData>
  <mergeCells count="1">
    <mergeCell ref="A7:B7"/>
  </mergeCells>
  <phoneticPr fontId="31" type="noConversion"/>
  <pageMargins left="0.5" right="0.55000000000000004" top="0.984251969" bottom="0.984251969" header="0.4921259845" footer="0.4921259845"/>
  <pageSetup paperSize="9" scale="8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0"/>
  <sheetViews>
    <sheetView showGridLines="0" zoomScale="90" zoomScaleNormal="90" workbookViewId="0">
      <selection activeCell="R22" sqref="R22"/>
    </sheetView>
  </sheetViews>
  <sheetFormatPr defaultColWidth="9.1640625" defaultRowHeight="12.75" x14ac:dyDescent="0.2"/>
  <cols>
    <col min="1" max="1" width="9.1640625" style="82"/>
    <col min="2" max="2" width="77.1640625" style="82" customWidth="1"/>
    <col min="3" max="9" width="16.83203125" style="82" customWidth="1"/>
    <col min="10" max="10" width="9.1640625" style="82" customWidth="1"/>
    <col min="11" max="16384" width="9.1640625" style="82"/>
  </cols>
  <sheetData>
    <row r="1" spans="2:11" x14ac:dyDescent="0.2">
      <c r="F1" s="83"/>
      <c r="H1" s="85"/>
      <c r="I1" s="83" t="s">
        <v>129</v>
      </c>
    </row>
    <row r="3" spans="2:11" ht="18.75" x14ac:dyDescent="0.3">
      <c r="B3" s="274" t="s">
        <v>201</v>
      </c>
      <c r="C3" s="274"/>
      <c r="D3" s="274"/>
      <c r="E3" s="274"/>
      <c r="F3" s="274"/>
      <c r="G3" s="274"/>
      <c r="H3" s="274"/>
      <c r="I3" s="274"/>
      <c r="J3" s="86"/>
      <c r="K3" s="86"/>
    </row>
    <row r="4" spans="2:11" x14ac:dyDescent="0.2">
      <c r="B4" s="85"/>
    </row>
    <row r="5" spans="2:11" x14ac:dyDescent="0.2">
      <c r="B5" s="87"/>
      <c r="I5" s="83" t="s">
        <v>51</v>
      </c>
    </row>
    <row r="6" spans="2:11" ht="51" customHeight="1" x14ac:dyDescent="0.2">
      <c r="B6" s="222" t="s">
        <v>226</v>
      </c>
      <c r="C6" s="223" t="s">
        <v>220</v>
      </c>
      <c r="D6" s="223" t="s">
        <v>209</v>
      </c>
      <c r="E6" s="223" t="s">
        <v>109</v>
      </c>
      <c r="F6" s="223" t="s">
        <v>241</v>
      </c>
      <c r="G6" s="223" t="s">
        <v>210</v>
      </c>
      <c r="H6" s="223" t="s">
        <v>211</v>
      </c>
      <c r="I6" s="224" t="s">
        <v>212</v>
      </c>
    </row>
    <row r="7" spans="2:11" ht="21.95" customHeight="1" x14ac:dyDescent="0.2">
      <c r="B7" s="225" t="s">
        <v>110</v>
      </c>
      <c r="C7" s="226">
        <v>81698165380</v>
      </c>
      <c r="D7" s="226">
        <v>66025000000</v>
      </c>
      <c r="E7" s="226">
        <v>11131876000</v>
      </c>
      <c r="F7" s="226">
        <v>1252400000</v>
      </c>
      <c r="G7" s="226">
        <v>75889380</v>
      </c>
      <c r="H7" s="226">
        <v>1250000000</v>
      </c>
      <c r="I7" s="227">
        <v>1963000000</v>
      </c>
    </row>
    <row r="8" spans="2:11" ht="21.95" customHeight="1" x14ac:dyDescent="0.2">
      <c r="B8" s="228" t="s">
        <v>111</v>
      </c>
      <c r="C8" s="226">
        <v>21599000000</v>
      </c>
      <c r="D8" s="229">
        <v>20300000000</v>
      </c>
      <c r="E8" s="229"/>
      <c r="F8" s="229">
        <v>200000000</v>
      </c>
      <c r="G8" s="229"/>
      <c r="H8" s="229"/>
      <c r="I8" s="230">
        <v>1099000000</v>
      </c>
      <c r="J8" s="88"/>
    </row>
    <row r="9" spans="2:11" ht="21.95" customHeight="1" x14ac:dyDescent="0.2">
      <c r="B9" s="228" t="s">
        <v>112</v>
      </c>
      <c r="C9" s="226">
        <v>14350300000</v>
      </c>
      <c r="D9" s="229">
        <v>13000000000</v>
      </c>
      <c r="E9" s="229">
        <v>226800000</v>
      </c>
      <c r="F9" s="229">
        <v>60000000</v>
      </c>
      <c r="G9" s="229">
        <v>38500000</v>
      </c>
      <c r="H9" s="229">
        <v>801000000</v>
      </c>
      <c r="I9" s="230">
        <v>224000000</v>
      </c>
      <c r="J9" s="88"/>
    </row>
    <row r="10" spans="2:11" ht="21.95" customHeight="1" x14ac:dyDescent="0.2">
      <c r="B10" s="228" t="s">
        <v>113</v>
      </c>
      <c r="C10" s="226">
        <v>0</v>
      </c>
      <c r="D10" s="229"/>
      <c r="E10" s="229"/>
      <c r="F10" s="229"/>
      <c r="G10" s="229"/>
      <c r="H10" s="229"/>
      <c r="I10" s="230"/>
    </row>
    <row r="11" spans="2:11" ht="21.95" customHeight="1" x14ac:dyDescent="0.2">
      <c r="B11" s="228" t="s">
        <v>114</v>
      </c>
      <c r="C11" s="226">
        <v>928300000</v>
      </c>
      <c r="D11" s="229"/>
      <c r="E11" s="229"/>
      <c r="F11" s="229"/>
      <c r="G11" s="229"/>
      <c r="H11" s="229">
        <v>710000000</v>
      </c>
      <c r="I11" s="230">
        <v>218300000</v>
      </c>
      <c r="J11" s="88"/>
    </row>
    <row r="12" spans="2:11" ht="21.95" customHeight="1" x14ac:dyDescent="0.2">
      <c r="B12" s="228" t="s">
        <v>115</v>
      </c>
      <c r="C12" s="226">
        <v>13000000000</v>
      </c>
      <c r="D12" s="229">
        <v>13000000000</v>
      </c>
      <c r="E12" s="229"/>
      <c r="F12" s="229"/>
      <c r="G12" s="229"/>
      <c r="H12" s="229"/>
      <c r="I12" s="230"/>
      <c r="J12" s="88"/>
    </row>
    <row r="13" spans="2:11" ht="21.95" customHeight="1" x14ac:dyDescent="0.2">
      <c r="B13" s="225" t="s">
        <v>116</v>
      </c>
      <c r="C13" s="226">
        <v>45748865380</v>
      </c>
      <c r="D13" s="226">
        <v>32725000000</v>
      </c>
      <c r="E13" s="226">
        <v>10905076000</v>
      </c>
      <c r="F13" s="226">
        <v>992400000</v>
      </c>
      <c r="G13" s="226">
        <v>37389380</v>
      </c>
      <c r="H13" s="226">
        <v>449000000</v>
      </c>
      <c r="I13" s="227">
        <v>640000000</v>
      </c>
    </row>
    <row r="14" spans="2:11" ht="21.95" customHeight="1" x14ac:dyDescent="0.2">
      <c r="B14" s="228" t="s">
        <v>117</v>
      </c>
      <c r="C14" s="226">
        <v>8990439000</v>
      </c>
      <c r="D14" s="229"/>
      <c r="E14" s="229">
        <v>8990439000</v>
      </c>
      <c r="F14" s="229"/>
      <c r="G14" s="229"/>
      <c r="H14" s="229"/>
      <c r="I14" s="230"/>
    </row>
    <row r="15" spans="2:11" ht="21.95" customHeight="1" x14ac:dyDescent="0.2">
      <c r="B15" s="231" t="s">
        <v>143</v>
      </c>
      <c r="C15" s="226">
        <v>0</v>
      </c>
      <c r="D15" s="229"/>
      <c r="E15" s="229"/>
      <c r="F15" s="229"/>
      <c r="G15" s="229"/>
      <c r="H15" s="229"/>
      <c r="I15" s="230"/>
      <c r="J15" s="88"/>
    </row>
    <row r="16" spans="2:11" ht="21.95" customHeight="1" x14ac:dyDescent="0.2">
      <c r="B16" s="231" t="s">
        <v>176</v>
      </c>
      <c r="C16" s="226">
        <v>2655646000</v>
      </c>
      <c r="D16" s="229">
        <v>2655646000</v>
      </c>
      <c r="E16" s="229"/>
      <c r="F16" s="229"/>
      <c r="G16" s="229"/>
      <c r="H16" s="229"/>
      <c r="I16" s="230"/>
      <c r="J16" s="88"/>
    </row>
    <row r="17" spans="2:10" ht="21.95" customHeight="1" x14ac:dyDescent="0.2">
      <c r="B17" s="231" t="s">
        <v>213</v>
      </c>
      <c r="C17" s="226">
        <v>0</v>
      </c>
      <c r="D17" s="229"/>
      <c r="E17" s="229"/>
      <c r="F17" s="229"/>
      <c r="G17" s="229"/>
      <c r="H17" s="229"/>
      <c r="I17" s="230"/>
      <c r="J17" s="88"/>
    </row>
    <row r="18" spans="2:10" ht="21.95" customHeight="1" x14ac:dyDescent="0.2">
      <c r="B18" s="231" t="s">
        <v>214</v>
      </c>
      <c r="C18" s="226">
        <v>290000000</v>
      </c>
      <c r="D18" s="229"/>
      <c r="E18" s="229"/>
      <c r="F18" s="229"/>
      <c r="G18" s="229"/>
      <c r="H18" s="229"/>
      <c r="I18" s="230">
        <v>290000000</v>
      </c>
      <c r="J18" s="88"/>
    </row>
    <row r="19" spans="2:10" ht="21.95" customHeight="1" x14ac:dyDescent="0.2">
      <c r="B19" s="231" t="s">
        <v>185</v>
      </c>
      <c r="C19" s="226">
        <v>0</v>
      </c>
      <c r="D19" s="229"/>
      <c r="E19" s="229"/>
      <c r="F19" s="229"/>
      <c r="G19" s="229"/>
      <c r="H19" s="229"/>
      <c r="I19" s="230"/>
      <c r="J19" s="88"/>
    </row>
    <row r="20" spans="2:10" ht="21.95" customHeight="1" x14ac:dyDescent="0.2">
      <c r="B20" s="231" t="s">
        <v>215</v>
      </c>
      <c r="C20" s="226">
        <v>200000000</v>
      </c>
      <c r="D20" s="229"/>
      <c r="E20" s="229"/>
      <c r="F20" s="229"/>
      <c r="G20" s="229"/>
      <c r="H20" s="229"/>
      <c r="I20" s="230">
        <v>200000000</v>
      </c>
      <c r="J20" s="88"/>
    </row>
    <row r="21" spans="2:10" ht="21.95" customHeight="1" x14ac:dyDescent="0.2">
      <c r="B21" s="231" t="s">
        <v>216</v>
      </c>
      <c r="C21" s="226">
        <v>150000000</v>
      </c>
      <c r="D21" s="229"/>
      <c r="E21" s="229"/>
      <c r="F21" s="229"/>
      <c r="G21" s="229"/>
      <c r="H21" s="229"/>
      <c r="I21" s="230">
        <v>150000000</v>
      </c>
    </row>
    <row r="22" spans="2:10" ht="21.95" customHeight="1" x14ac:dyDescent="0.2">
      <c r="B22" s="231" t="s">
        <v>217</v>
      </c>
      <c r="C22" s="226">
        <v>0</v>
      </c>
      <c r="D22" s="229"/>
      <c r="E22" s="229"/>
      <c r="F22" s="229"/>
      <c r="G22" s="229"/>
      <c r="H22" s="229"/>
      <c r="I22" s="230">
        <v>0</v>
      </c>
    </row>
    <row r="23" spans="2:10" ht="21.95" customHeight="1" x14ac:dyDescent="0.2">
      <c r="B23" s="231" t="s">
        <v>251</v>
      </c>
      <c r="C23" s="226">
        <v>449000000</v>
      </c>
      <c r="D23" s="229"/>
      <c r="E23" s="229"/>
      <c r="F23" s="229"/>
      <c r="G23" s="229"/>
      <c r="H23" s="229">
        <v>449000000</v>
      </c>
      <c r="I23" s="230"/>
      <c r="J23" s="88"/>
    </row>
    <row r="24" spans="2:10" ht="21.95" customHeight="1" x14ac:dyDescent="0.2">
      <c r="B24" s="231" t="s">
        <v>252</v>
      </c>
      <c r="C24" s="226">
        <v>994789380</v>
      </c>
      <c r="D24" s="229"/>
      <c r="E24" s="229"/>
      <c r="F24" s="229">
        <v>992400000</v>
      </c>
      <c r="G24" s="229">
        <v>2389380</v>
      </c>
      <c r="H24" s="229"/>
      <c r="I24" s="230"/>
      <c r="J24" s="88"/>
    </row>
    <row r="25" spans="2:10" ht="21.95" customHeight="1" x14ac:dyDescent="0.2">
      <c r="B25" s="228" t="s">
        <v>186</v>
      </c>
      <c r="C25" s="226">
        <v>35000000</v>
      </c>
      <c r="D25" s="229"/>
      <c r="E25" s="229"/>
      <c r="F25" s="229"/>
      <c r="G25" s="229">
        <v>35000000</v>
      </c>
      <c r="H25" s="229"/>
      <c r="I25" s="230"/>
    </row>
    <row r="26" spans="2:10" ht="21.95" customHeight="1" x14ac:dyDescent="0.2">
      <c r="B26" s="228" t="s">
        <v>218</v>
      </c>
      <c r="C26" s="226">
        <v>1900000000</v>
      </c>
      <c r="D26" s="226"/>
      <c r="E26" s="229">
        <v>1900000000</v>
      </c>
      <c r="F26" s="229"/>
      <c r="G26" s="229"/>
      <c r="H26" s="229"/>
      <c r="I26" s="230"/>
    </row>
    <row r="27" spans="2:10" ht="21.95" customHeight="1" x14ac:dyDescent="0.2">
      <c r="B27" s="228" t="s">
        <v>249</v>
      </c>
      <c r="C27" s="226">
        <v>14637000</v>
      </c>
      <c r="D27" s="226"/>
      <c r="E27" s="229">
        <v>14637000</v>
      </c>
      <c r="F27" s="229"/>
      <c r="G27" s="229"/>
      <c r="H27" s="229"/>
      <c r="I27" s="230"/>
    </row>
    <row r="28" spans="2:10" ht="21.95" customHeight="1" x14ac:dyDescent="0.2">
      <c r="B28" s="228" t="s">
        <v>250</v>
      </c>
      <c r="C28" s="226">
        <v>0</v>
      </c>
      <c r="D28" s="226"/>
      <c r="E28" s="229"/>
      <c r="F28" s="229"/>
      <c r="G28" s="229"/>
      <c r="H28" s="229"/>
      <c r="I28" s="230"/>
    </row>
    <row r="29" spans="2:10" ht="21.95" customHeight="1" x14ac:dyDescent="0.2">
      <c r="B29" s="228" t="s">
        <v>219</v>
      </c>
      <c r="C29" s="226">
        <v>30069354000</v>
      </c>
      <c r="D29" s="229">
        <v>30069354000</v>
      </c>
      <c r="E29" s="229"/>
      <c r="F29" s="229"/>
      <c r="G29" s="229"/>
      <c r="H29" s="229"/>
      <c r="I29" s="230"/>
    </row>
    <row r="30" spans="2:10" ht="21.95" customHeight="1" x14ac:dyDescent="0.2">
      <c r="B30" s="232" t="s">
        <v>118</v>
      </c>
      <c r="C30" s="226">
        <v>84632356000</v>
      </c>
      <c r="D30" s="226">
        <v>66025000000</v>
      </c>
      <c r="E30" s="226">
        <v>11131876000</v>
      </c>
      <c r="F30" s="226">
        <v>1252400000</v>
      </c>
      <c r="G30" s="226">
        <v>59480000</v>
      </c>
      <c r="H30" s="226">
        <v>2649000000</v>
      </c>
      <c r="I30" s="227">
        <v>3514600000</v>
      </c>
      <c r="J30" s="88"/>
    </row>
    <row r="31" spans="2:10" ht="21.95" customHeight="1" x14ac:dyDescent="0.2">
      <c r="B31" s="228" t="s">
        <v>119</v>
      </c>
      <c r="C31" s="226">
        <v>1932883000</v>
      </c>
      <c r="D31" s="226"/>
      <c r="E31" s="229"/>
      <c r="F31" s="229"/>
      <c r="G31" s="229"/>
      <c r="H31" s="229">
        <v>1650000000</v>
      </c>
      <c r="I31" s="230">
        <v>282883000</v>
      </c>
    </row>
    <row r="32" spans="2:10" ht="23.25" customHeight="1" x14ac:dyDescent="0.2">
      <c r="B32" s="233" t="s">
        <v>120</v>
      </c>
      <c r="C32" s="234">
        <v>-2934190620</v>
      </c>
      <c r="D32" s="234">
        <v>0</v>
      </c>
      <c r="E32" s="234">
        <v>0</v>
      </c>
      <c r="F32" s="234">
        <v>0</v>
      </c>
      <c r="G32" s="234">
        <v>16409380</v>
      </c>
      <c r="H32" s="234">
        <v>-1399000000</v>
      </c>
      <c r="I32" s="235">
        <v>-1551600000</v>
      </c>
    </row>
    <row r="33" spans="4:9" x14ac:dyDescent="0.2">
      <c r="D33" s="88"/>
      <c r="E33" s="88"/>
      <c r="F33" s="88"/>
      <c r="G33" s="88"/>
      <c r="H33" s="88"/>
      <c r="I33" s="88"/>
    </row>
    <row r="34" spans="4:9" x14ac:dyDescent="0.2">
      <c r="D34" s="88"/>
      <c r="I34" s="88"/>
    </row>
    <row r="35" spans="4:9" x14ac:dyDescent="0.2">
      <c r="D35" s="88"/>
      <c r="F35" s="88"/>
      <c r="H35" s="88"/>
    </row>
    <row r="36" spans="4:9" x14ac:dyDescent="0.2">
      <c r="D36" s="88"/>
    </row>
    <row r="37" spans="4:9" x14ac:dyDescent="0.2">
      <c r="D37" s="88"/>
    </row>
    <row r="38" spans="4:9" x14ac:dyDescent="0.2">
      <c r="D38" s="88"/>
    </row>
    <row r="40" spans="4:9" x14ac:dyDescent="0.2">
      <c r="D40" s="88"/>
    </row>
  </sheetData>
  <mergeCells count="1">
    <mergeCell ref="B3:I3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B1:Q64"/>
  <sheetViews>
    <sheetView zoomScaleNormal="100" workbookViewId="0">
      <selection activeCell="O21" sqref="O21"/>
    </sheetView>
  </sheetViews>
  <sheetFormatPr defaultColWidth="8.1640625" defaultRowHeight="12.75" x14ac:dyDescent="0.2"/>
  <cols>
    <col min="1" max="1" width="7.5" style="14" customWidth="1"/>
    <col min="2" max="2" width="9.1640625" style="14" bestFit="1" customWidth="1"/>
    <col min="3" max="3" width="43.83203125" style="14" customWidth="1"/>
    <col min="4" max="4" width="18.6640625" style="14" hidden="1" customWidth="1"/>
    <col min="5" max="5" width="19.83203125" style="14" hidden="1" customWidth="1"/>
    <col min="6" max="7" width="18.6640625" style="14" bestFit="1" customWidth="1"/>
    <col min="8" max="8" width="18.6640625" style="11" bestFit="1" customWidth="1"/>
    <col min="9" max="10" width="18.1640625" style="11" hidden="1" customWidth="1"/>
    <col min="11" max="16" width="18.6640625" style="11" bestFit="1" customWidth="1"/>
    <col min="17" max="17" width="18.6640625" style="14" bestFit="1" customWidth="1"/>
    <col min="18" max="16384" width="8.1640625" style="14"/>
  </cols>
  <sheetData>
    <row r="1" spans="2:17" x14ac:dyDescent="0.2">
      <c r="B1" s="11"/>
      <c r="C1" s="11"/>
      <c r="D1" s="11"/>
      <c r="E1" s="11"/>
      <c r="F1" s="11"/>
      <c r="G1" s="11"/>
      <c r="Q1" s="140" t="s">
        <v>102</v>
      </c>
    </row>
    <row r="2" spans="2:17" x14ac:dyDescent="0.2">
      <c r="B2" s="11"/>
      <c r="C2" s="11"/>
      <c r="D2" s="11"/>
      <c r="E2" s="11"/>
      <c r="F2" s="11"/>
      <c r="G2" s="11"/>
    </row>
    <row r="3" spans="2:17" ht="14.25" customHeight="1" x14ac:dyDescent="0.2">
      <c r="B3" s="251" t="s">
        <v>207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</row>
    <row r="4" spans="2:17" x14ac:dyDescent="0.2">
      <c r="B4" s="11"/>
      <c r="C4" s="11"/>
      <c r="D4" s="11"/>
      <c r="E4" s="11"/>
      <c r="F4" s="11"/>
      <c r="G4" s="11"/>
    </row>
    <row r="5" spans="2:17" x14ac:dyDescent="0.2">
      <c r="Q5" s="140" t="s">
        <v>51</v>
      </c>
    </row>
    <row r="6" spans="2:17" ht="30" customHeight="1" x14ac:dyDescent="0.2">
      <c r="B6" s="120" t="s">
        <v>47</v>
      </c>
      <c r="C6" s="121" t="s">
        <v>0</v>
      </c>
      <c r="D6" s="122" t="s">
        <v>126</v>
      </c>
      <c r="E6" s="122" t="s">
        <v>138</v>
      </c>
      <c r="F6" s="122" t="s">
        <v>232</v>
      </c>
      <c r="G6" s="122" t="s">
        <v>233</v>
      </c>
      <c r="H6" s="122" t="s">
        <v>234</v>
      </c>
      <c r="I6" s="121" t="s">
        <v>172</v>
      </c>
      <c r="J6" s="122" t="s">
        <v>173</v>
      </c>
      <c r="K6" s="122" t="s">
        <v>235</v>
      </c>
      <c r="L6" s="121" t="s">
        <v>178</v>
      </c>
      <c r="M6" s="122" t="s">
        <v>236</v>
      </c>
      <c r="N6" s="122" t="s">
        <v>239</v>
      </c>
      <c r="O6" s="122" t="s">
        <v>240</v>
      </c>
      <c r="P6" s="122">
        <v>2022</v>
      </c>
      <c r="Q6" s="123">
        <v>2023</v>
      </c>
    </row>
    <row r="7" spans="2:17" x14ac:dyDescent="0.2">
      <c r="B7" s="124">
        <v>301</v>
      </c>
      <c r="C7" s="125" t="s">
        <v>1</v>
      </c>
      <c r="D7" s="126">
        <v>774979</v>
      </c>
      <c r="E7" s="127">
        <v>261394.25</v>
      </c>
      <c r="F7" s="127">
        <v>153109.9</v>
      </c>
      <c r="G7" s="127">
        <v>181329.06</v>
      </c>
      <c r="H7" s="127">
        <v>93689.75</v>
      </c>
      <c r="I7" s="127">
        <v>60000</v>
      </c>
      <c r="J7" s="127">
        <v>60000</v>
      </c>
      <c r="K7" s="127">
        <v>111212.59</v>
      </c>
      <c r="L7" s="127">
        <v>60000</v>
      </c>
      <c r="M7" s="127">
        <v>60000</v>
      </c>
      <c r="N7" s="127">
        <v>3550853</v>
      </c>
      <c r="O7" s="127">
        <v>60000</v>
      </c>
      <c r="P7" s="127">
        <v>60000</v>
      </c>
      <c r="Q7" s="128">
        <v>60000</v>
      </c>
    </row>
    <row r="8" spans="2:17" x14ac:dyDescent="0.2">
      <c r="B8" s="124">
        <v>302</v>
      </c>
      <c r="C8" s="125" t="s">
        <v>2</v>
      </c>
      <c r="D8" s="126">
        <v>16804792</v>
      </c>
      <c r="E8" s="127">
        <v>17957835.91</v>
      </c>
      <c r="F8" s="127">
        <v>17447724.300000001</v>
      </c>
      <c r="G8" s="127">
        <v>17313179.52</v>
      </c>
      <c r="H8" s="127">
        <v>18508606.670000002</v>
      </c>
      <c r="I8" s="127">
        <v>16000000</v>
      </c>
      <c r="J8" s="127">
        <v>16000000</v>
      </c>
      <c r="K8" s="127">
        <v>19151151.760000002</v>
      </c>
      <c r="L8" s="127">
        <v>16000000</v>
      </c>
      <c r="M8" s="127">
        <v>16000000</v>
      </c>
      <c r="N8" s="127">
        <v>16000000</v>
      </c>
      <c r="O8" s="127">
        <v>16000000</v>
      </c>
      <c r="P8" s="127">
        <v>16000000</v>
      </c>
      <c r="Q8" s="128">
        <v>16000000</v>
      </c>
    </row>
    <row r="9" spans="2:17" x14ac:dyDescent="0.2">
      <c r="B9" s="124">
        <v>303</v>
      </c>
      <c r="C9" s="125" t="s">
        <v>3</v>
      </c>
      <c r="D9" s="126">
        <v>4779643</v>
      </c>
      <c r="E9" s="127">
        <v>4663316.71</v>
      </c>
      <c r="F9" s="127">
        <v>4747152.03</v>
      </c>
      <c r="G9" s="127">
        <v>4009183.44</v>
      </c>
      <c r="H9" s="127">
        <v>4268193.71</v>
      </c>
      <c r="I9" s="127">
        <v>2700000</v>
      </c>
      <c r="J9" s="127">
        <v>2700000</v>
      </c>
      <c r="K9" s="127">
        <v>4129703.12</v>
      </c>
      <c r="L9" s="127">
        <v>2900000</v>
      </c>
      <c r="M9" s="127">
        <v>2900000</v>
      </c>
      <c r="N9" s="127">
        <v>2900000</v>
      </c>
      <c r="O9" s="127">
        <v>2900000</v>
      </c>
      <c r="P9" s="127">
        <v>2900000</v>
      </c>
      <c r="Q9" s="128">
        <v>2900000</v>
      </c>
    </row>
    <row r="10" spans="2:17" x14ac:dyDescent="0.2">
      <c r="B10" s="124">
        <v>304</v>
      </c>
      <c r="C10" s="125" t="s">
        <v>39</v>
      </c>
      <c r="D10" s="126">
        <v>2057773</v>
      </c>
      <c r="E10" s="127">
        <v>5025203.09</v>
      </c>
      <c r="F10" s="127">
        <v>2600477.21</v>
      </c>
      <c r="G10" s="127">
        <v>2931454.64</v>
      </c>
      <c r="H10" s="127">
        <v>2453711.9</v>
      </c>
      <c r="I10" s="127">
        <v>77920963</v>
      </c>
      <c r="J10" s="127">
        <v>1500000</v>
      </c>
      <c r="K10" s="127">
        <v>5720920.1100000003</v>
      </c>
      <c r="L10" s="127">
        <v>30479761</v>
      </c>
      <c r="M10" s="127">
        <v>1500000</v>
      </c>
      <c r="N10" s="127">
        <v>14037558</v>
      </c>
      <c r="O10" s="127">
        <v>1500000</v>
      </c>
      <c r="P10" s="127">
        <v>1500000</v>
      </c>
      <c r="Q10" s="128">
        <v>1500000</v>
      </c>
    </row>
    <row r="11" spans="2:17" x14ac:dyDescent="0.2">
      <c r="B11" s="124">
        <v>305</v>
      </c>
      <c r="C11" s="125" t="s">
        <v>4</v>
      </c>
      <c r="D11" s="126">
        <v>148123484</v>
      </c>
      <c r="E11" s="127">
        <v>156658768.91</v>
      </c>
      <c r="F11" s="127">
        <v>162196625.03999999</v>
      </c>
      <c r="G11" s="127">
        <v>174252461.81</v>
      </c>
      <c r="H11" s="127">
        <v>202265407.84999999</v>
      </c>
      <c r="I11" s="127">
        <v>160000000</v>
      </c>
      <c r="J11" s="127">
        <v>160000000</v>
      </c>
      <c r="K11" s="127">
        <v>247773299.40000001</v>
      </c>
      <c r="L11" s="127">
        <v>190000000</v>
      </c>
      <c r="M11" s="127">
        <v>190000000</v>
      </c>
      <c r="N11" s="127">
        <v>250000000</v>
      </c>
      <c r="O11" s="127">
        <v>250000000</v>
      </c>
      <c r="P11" s="127">
        <v>250000000</v>
      </c>
      <c r="Q11" s="128">
        <v>250000000</v>
      </c>
    </row>
    <row r="12" spans="2:17" x14ac:dyDescent="0.2">
      <c r="B12" s="124">
        <v>306</v>
      </c>
      <c r="C12" s="125" t="s">
        <v>5</v>
      </c>
      <c r="D12" s="126">
        <v>747768965</v>
      </c>
      <c r="E12" s="127">
        <v>730286256.10000002</v>
      </c>
      <c r="F12" s="127">
        <v>676021680.65999997</v>
      </c>
      <c r="G12" s="127">
        <v>860883871.46000004</v>
      </c>
      <c r="H12" s="127">
        <v>918393931.75</v>
      </c>
      <c r="I12" s="127">
        <v>940000000</v>
      </c>
      <c r="J12" s="127">
        <v>940000000</v>
      </c>
      <c r="K12" s="127">
        <v>1071162096.5599999</v>
      </c>
      <c r="L12" s="127">
        <v>946750032</v>
      </c>
      <c r="M12" s="127">
        <v>920000000</v>
      </c>
      <c r="N12" s="127">
        <v>945202172</v>
      </c>
      <c r="O12" s="127">
        <v>920000000</v>
      </c>
      <c r="P12" s="127">
        <v>920000000</v>
      </c>
      <c r="Q12" s="128">
        <v>920000000</v>
      </c>
    </row>
    <row r="13" spans="2:17" x14ac:dyDescent="0.2">
      <c r="B13" s="124">
        <v>307</v>
      </c>
      <c r="C13" s="125" t="s">
        <v>6</v>
      </c>
      <c r="D13" s="126">
        <v>3903358233</v>
      </c>
      <c r="E13" s="127">
        <v>4062056420.8800001</v>
      </c>
      <c r="F13" s="127">
        <v>5237884976.1599998</v>
      </c>
      <c r="G13" s="127">
        <v>5082451566.6099997</v>
      </c>
      <c r="H13" s="127">
        <v>5289683938.0500002</v>
      </c>
      <c r="I13" s="127">
        <v>5187595096</v>
      </c>
      <c r="J13" s="127">
        <v>5081202197</v>
      </c>
      <c r="K13" s="127">
        <v>5592364332.7399998</v>
      </c>
      <c r="L13" s="127">
        <v>5393185045</v>
      </c>
      <c r="M13" s="127">
        <v>5341333095</v>
      </c>
      <c r="N13" s="127">
        <v>5453513144</v>
      </c>
      <c r="O13" s="127">
        <v>5409605661</v>
      </c>
      <c r="P13" s="127">
        <v>5624196989</v>
      </c>
      <c r="Q13" s="128">
        <v>5724822103</v>
      </c>
    </row>
    <row r="14" spans="2:17" x14ac:dyDescent="0.2">
      <c r="B14" s="124">
        <v>308</v>
      </c>
      <c r="C14" s="125" t="s">
        <v>7</v>
      </c>
      <c r="D14" s="126">
        <v>931318</v>
      </c>
      <c r="E14" s="127">
        <v>1273586.6599999999</v>
      </c>
      <c r="F14" s="127">
        <v>1304455.1599999999</v>
      </c>
      <c r="G14" s="127">
        <v>1134353.8400000001</v>
      </c>
      <c r="H14" s="127">
        <v>2234907.9500000002</v>
      </c>
      <c r="I14" s="127">
        <v>800000</v>
      </c>
      <c r="J14" s="127">
        <v>800000</v>
      </c>
      <c r="K14" s="127">
        <v>1091889.8899999999</v>
      </c>
      <c r="L14" s="127">
        <v>800000</v>
      </c>
      <c r="M14" s="127">
        <v>800000</v>
      </c>
      <c r="N14" s="127">
        <v>800000</v>
      </c>
      <c r="O14" s="127">
        <v>800000</v>
      </c>
      <c r="P14" s="127">
        <v>800000</v>
      </c>
      <c r="Q14" s="128">
        <v>800000</v>
      </c>
    </row>
    <row r="15" spans="2:17" x14ac:dyDescent="0.2">
      <c r="B15" s="124">
        <v>309</v>
      </c>
      <c r="C15" s="125" t="s">
        <v>8</v>
      </c>
      <c r="D15" s="126">
        <v>1482460</v>
      </c>
      <c r="E15" s="127">
        <v>1433836.82</v>
      </c>
      <c r="F15" s="127">
        <v>399348.25</v>
      </c>
      <c r="G15" s="127">
        <v>446328.83</v>
      </c>
      <c r="H15" s="127">
        <v>610171.56999999995</v>
      </c>
      <c r="I15" s="127">
        <v>1037940</v>
      </c>
      <c r="J15" s="127">
        <v>250000</v>
      </c>
      <c r="K15" s="127">
        <v>357837.2</v>
      </c>
      <c r="L15" s="127">
        <v>490210</v>
      </c>
      <c r="M15" s="127">
        <v>250000</v>
      </c>
      <c r="N15" s="127">
        <v>9821000</v>
      </c>
      <c r="O15" s="127">
        <v>250000</v>
      </c>
      <c r="P15" s="127">
        <v>250000</v>
      </c>
      <c r="Q15" s="128">
        <v>250000</v>
      </c>
    </row>
    <row r="16" spans="2:17" x14ac:dyDescent="0.2">
      <c r="B16" s="124">
        <v>312</v>
      </c>
      <c r="C16" s="125" t="s">
        <v>9</v>
      </c>
      <c r="D16" s="126">
        <v>6098082110</v>
      </c>
      <c r="E16" s="127">
        <v>7625969989.5299997</v>
      </c>
      <c r="F16" s="127">
        <v>7208518511.8999996</v>
      </c>
      <c r="G16" s="127">
        <v>4986624523.5799999</v>
      </c>
      <c r="H16" s="127">
        <v>7847267812.9200001</v>
      </c>
      <c r="I16" s="127">
        <v>5254899121</v>
      </c>
      <c r="J16" s="127">
        <v>4910720636</v>
      </c>
      <c r="K16" s="127">
        <v>6499311187.2700005</v>
      </c>
      <c r="L16" s="127">
        <v>5436602926</v>
      </c>
      <c r="M16" s="127">
        <v>5216085990</v>
      </c>
      <c r="N16" s="127">
        <v>5547852048</v>
      </c>
      <c r="O16" s="127">
        <v>5365148093</v>
      </c>
      <c r="P16" s="127">
        <v>5106202093</v>
      </c>
      <c r="Q16" s="128">
        <v>5067920093</v>
      </c>
    </row>
    <row r="17" spans="2:17" x14ac:dyDescent="0.2">
      <c r="B17" s="124">
        <v>313</v>
      </c>
      <c r="C17" s="125" t="s">
        <v>10</v>
      </c>
      <c r="D17" s="126">
        <v>374780319436</v>
      </c>
      <c r="E17" s="127">
        <v>396095113048.64001</v>
      </c>
      <c r="F17" s="129">
        <v>418889085399.69</v>
      </c>
      <c r="G17" s="129">
        <v>455796295569.59998</v>
      </c>
      <c r="H17" s="127">
        <v>500910980398.14001</v>
      </c>
      <c r="I17" s="127">
        <v>552397446963</v>
      </c>
      <c r="J17" s="127">
        <v>542648611534</v>
      </c>
      <c r="K17" s="127">
        <v>538703631429.84003</v>
      </c>
      <c r="L17" s="127">
        <v>529989411659</v>
      </c>
      <c r="M17" s="127">
        <v>524132848138</v>
      </c>
      <c r="N17" s="127">
        <v>538635818549</v>
      </c>
      <c r="O17" s="127">
        <v>533567292707</v>
      </c>
      <c r="P17" s="127">
        <v>547302434101</v>
      </c>
      <c r="Q17" s="128">
        <v>565116211138</v>
      </c>
    </row>
    <row r="18" spans="2:17" x14ac:dyDescent="0.2">
      <c r="B18" s="124">
        <v>314</v>
      </c>
      <c r="C18" s="125" t="s">
        <v>11</v>
      </c>
      <c r="D18" s="126">
        <v>6757109017</v>
      </c>
      <c r="E18" s="127">
        <v>7477089111.7700005</v>
      </c>
      <c r="F18" s="129">
        <v>8222109786.1899996</v>
      </c>
      <c r="G18" s="129">
        <v>8651365311.2199993</v>
      </c>
      <c r="H18" s="127">
        <v>10092816249.030001</v>
      </c>
      <c r="I18" s="127">
        <v>10480723051</v>
      </c>
      <c r="J18" s="127">
        <v>8962355333</v>
      </c>
      <c r="K18" s="127">
        <v>10440500449.5</v>
      </c>
      <c r="L18" s="127">
        <v>10685258777</v>
      </c>
      <c r="M18" s="127">
        <v>9297502913</v>
      </c>
      <c r="N18" s="127">
        <v>10825233599</v>
      </c>
      <c r="O18" s="127">
        <v>9547682269</v>
      </c>
      <c r="P18" s="127">
        <v>9992898734</v>
      </c>
      <c r="Q18" s="128">
        <v>9992898734</v>
      </c>
    </row>
    <row r="19" spans="2:17" x14ac:dyDescent="0.2">
      <c r="B19" s="124">
        <v>315</v>
      </c>
      <c r="C19" s="125" t="s">
        <v>12</v>
      </c>
      <c r="D19" s="126">
        <v>1670092326</v>
      </c>
      <c r="E19" s="127">
        <v>3173840126.9200001</v>
      </c>
      <c r="F19" s="129">
        <v>3308087185.8899999</v>
      </c>
      <c r="G19" s="129">
        <v>5332335564.9899998</v>
      </c>
      <c r="H19" s="127">
        <v>15055166685.530001</v>
      </c>
      <c r="I19" s="127">
        <v>15299640889</v>
      </c>
      <c r="J19" s="127">
        <v>7488920000</v>
      </c>
      <c r="K19" s="127">
        <v>16192935438.120001</v>
      </c>
      <c r="L19" s="127">
        <v>25015820000</v>
      </c>
      <c r="M19" s="127">
        <v>15425670000</v>
      </c>
      <c r="N19" s="127">
        <v>17505786275</v>
      </c>
      <c r="O19" s="127">
        <v>11446067095</v>
      </c>
      <c r="P19" s="127">
        <v>13117613768</v>
      </c>
      <c r="Q19" s="128">
        <v>17117604242</v>
      </c>
    </row>
    <row r="20" spans="2:17" x14ac:dyDescent="0.2">
      <c r="B20" s="124">
        <v>317</v>
      </c>
      <c r="C20" s="125" t="s">
        <v>13</v>
      </c>
      <c r="D20" s="126">
        <v>124451501</v>
      </c>
      <c r="E20" s="127">
        <v>66642951.82</v>
      </c>
      <c r="F20" s="129">
        <v>74593420.75</v>
      </c>
      <c r="G20" s="129">
        <v>73085182.099999994</v>
      </c>
      <c r="H20" s="127">
        <v>76880368.400000006</v>
      </c>
      <c r="I20" s="127">
        <v>6642675250</v>
      </c>
      <c r="J20" s="127">
        <v>61500000</v>
      </c>
      <c r="K20" s="127">
        <v>69083940.450000003</v>
      </c>
      <c r="L20" s="127">
        <v>21559140095</v>
      </c>
      <c r="M20" s="127">
        <v>61500000</v>
      </c>
      <c r="N20" s="127">
        <v>25596717660</v>
      </c>
      <c r="O20" s="127">
        <v>61500000</v>
      </c>
      <c r="P20" s="127">
        <v>66500000</v>
      </c>
      <c r="Q20" s="128">
        <v>66500000</v>
      </c>
    </row>
    <row r="21" spans="2:17" x14ac:dyDescent="0.2">
      <c r="B21" s="124">
        <v>321</v>
      </c>
      <c r="C21" s="125" t="s">
        <v>40</v>
      </c>
      <c r="D21" s="126">
        <v>805564</v>
      </c>
      <c r="E21" s="127">
        <v>667955.79</v>
      </c>
      <c r="F21" s="129">
        <v>1008130.59</v>
      </c>
      <c r="G21" s="129">
        <v>453603.87</v>
      </c>
      <c r="H21" s="127">
        <v>5839950.0199999996</v>
      </c>
      <c r="I21" s="127">
        <v>0</v>
      </c>
      <c r="J21" s="127">
        <v>0</v>
      </c>
      <c r="K21" s="127">
        <v>7005536.4100000001</v>
      </c>
      <c r="L21" s="127">
        <v>0</v>
      </c>
      <c r="M21" s="127">
        <v>0</v>
      </c>
      <c r="N21" s="127">
        <v>0</v>
      </c>
      <c r="O21" s="127">
        <v>0</v>
      </c>
      <c r="P21" s="127">
        <v>0</v>
      </c>
      <c r="Q21" s="128">
        <v>0</v>
      </c>
    </row>
    <row r="22" spans="2:17" x14ac:dyDescent="0.2">
      <c r="B22" s="124">
        <v>322</v>
      </c>
      <c r="C22" s="125" t="s">
        <v>14</v>
      </c>
      <c r="D22" s="126">
        <v>542274807</v>
      </c>
      <c r="E22" s="127">
        <v>1254063305.25</v>
      </c>
      <c r="F22" s="129">
        <v>1054413601.25</v>
      </c>
      <c r="G22" s="129">
        <v>820659976.34000003</v>
      </c>
      <c r="H22" s="127">
        <v>1338586581.54</v>
      </c>
      <c r="I22" s="127">
        <v>6397656448</v>
      </c>
      <c r="J22" s="127">
        <v>2379082283</v>
      </c>
      <c r="K22" s="127">
        <v>3105969027.9000001</v>
      </c>
      <c r="L22" s="127">
        <v>15635602519</v>
      </c>
      <c r="M22" s="127">
        <v>3595768519</v>
      </c>
      <c r="N22" s="127">
        <v>13618777493</v>
      </c>
      <c r="O22" s="127">
        <v>3607719383</v>
      </c>
      <c r="P22" s="127">
        <v>3604437767</v>
      </c>
      <c r="Q22" s="128">
        <v>3604415540</v>
      </c>
    </row>
    <row r="23" spans="2:17" x14ac:dyDescent="0.2">
      <c r="B23" s="124">
        <v>327</v>
      </c>
      <c r="C23" s="125" t="s">
        <v>15</v>
      </c>
      <c r="D23" s="126">
        <v>200111021</v>
      </c>
      <c r="E23" s="127">
        <v>364921363.66000003</v>
      </c>
      <c r="F23" s="129">
        <v>442816612.70999998</v>
      </c>
      <c r="G23" s="129">
        <v>451511582.33999997</v>
      </c>
      <c r="H23" s="127">
        <v>473819915.02999997</v>
      </c>
      <c r="I23" s="127">
        <v>19246733321</v>
      </c>
      <c r="J23" s="127">
        <v>377000000</v>
      </c>
      <c r="K23" s="127">
        <v>455483040.82999998</v>
      </c>
      <c r="L23" s="127">
        <v>13847510808</v>
      </c>
      <c r="M23" s="127">
        <v>347000000</v>
      </c>
      <c r="N23" s="127">
        <v>64970022814</v>
      </c>
      <c r="O23" s="127">
        <v>267000000</v>
      </c>
      <c r="P23" s="127">
        <v>367000000</v>
      </c>
      <c r="Q23" s="128">
        <v>367000000</v>
      </c>
    </row>
    <row r="24" spans="2:17" x14ac:dyDescent="0.2">
      <c r="B24" s="124">
        <v>328</v>
      </c>
      <c r="C24" s="125" t="s">
        <v>16</v>
      </c>
      <c r="D24" s="126">
        <v>9655526463</v>
      </c>
      <c r="E24" s="127">
        <v>1198592684.8499999</v>
      </c>
      <c r="F24" s="129">
        <v>4370164244.4099998</v>
      </c>
      <c r="G24" s="129">
        <v>2117934758.98</v>
      </c>
      <c r="H24" s="127">
        <v>1065770319.27</v>
      </c>
      <c r="I24" s="127">
        <v>898789346</v>
      </c>
      <c r="J24" s="127">
        <v>890064000</v>
      </c>
      <c r="K24" s="127">
        <v>856328896.17999995</v>
      </c>
      <c r="L24" s="127">
        <v>803430000</v>
      </c>
      <c r="M24" s="127">
        <v>803430000</v>
      </c>
      <c r="N24" s="127">
        <v>6434440000</v>
      </c>
      <c r="O24" s="127">
        <v>6434440000</v>
      </c>
      <c r="P24" s="127">
        <v>943580000</v>
      </c>
      <c r="Q24" s="128">
        <v>962730000</v>
      </c>
    </row>
    <row r="25" spans="2:17" s="11" customFormat="1" x14ac:dyDescent="0.2">
      <c r="B25" s="130">
        <v>329</v>
      </c>
      <c r="C25" s="131" t="s">
        <v>17</v>
      </c>
      <c r="D25" s="132">
        <v>9538343353</v>
      </c>
      <c r="E25" s="127">
        <v>11485495269.5</v>
      </c>
      <c r="F25" s="129">
        <v>7788740675.9399996</v>
      </c>
      <c r="G25" s="129">
        <v>5154675333.4799995</v>
      </c>
      <c r="H25" s="127">
        <v>5110076172</v>
      </c>
      <c r="I25" s="127">
        <v>35339406140</v>
      </c>
      <c r="J25" s="127">
        <v>2331300000</v>
      </c>
      <c r="K25" s="127">
        <v>2303368218.21</v>
      </c>
      <c r="L25" s="127">
        <v>34246075316</v>
      </c>
      <c r="M25" s="127">
        <v>1831300000</v>
      </c>
      <c r="N25" s="127">
        <v>32355513194</v>
      </c>
      <c r="O25" s="127">
        <v>2131300000</v>
      </c>
      <c r="P25" s="127">
        <v>2331300000</v>
      </c>
      <c r="Q25" s="128">
        <v>2831300000</v>
      </c>
    </row>
    <row r="26" spans="2:17" x14ac:dyDescent="0.2">
      <c r="B26" s="124">
        <v>333</v>
      </c>
      <c r="C26" s="125" t="s">
        <v>18</v>
      </c>
      <c r="D26" s="126">
        <v>140312169</v>
      </c>
      <c r="E26" s="127">
        <v>139867682.34</v>
      </c>
      <c r="F26" s="129">
        <v>164272379.27000001</v>
      </c>
      <c r="G26" s="129">
        <v>129205801.14</v>
      </c>
      <c r="H26" s="127">
        <v>125170035.86</v>
      </c>
      <c r="I26" s="127">
        <v>10151242744</v>
      </c>
      <c r="J26" s="127">
        <v>92756000</v>
      </c>
      <c r="K26" s="127">
        <v>161329554.97999999</v>
      </c>
      <c r="L26" s="127">
        <v>12282724856</v>
      </c>
      <c r="M26" s="127">
        <v>94398600</v>
      </c>
      <c r="N26" s="127">
        <v>13289120099</v>
      </c>
      <c r="O26" s="127">
        <v>94898600</v>
      </c>
      <c r="P26" s="127">
        <v>94898600</v>
      </c>
      <c r="Q26" s="128">
        <v>94898600</v>
      </c>
    </row>
    <row r="27" spans="2:17" x14ac:dyDescent="0.2">
      <c r="B27" s="124">
        <v>334</v>
      </c>
      <c r="C27" s="125" t="s">
        <v>19</v>
      </c>
      <c r="D27" s="126">
        <v>175657546</v>
      </c>
      <c r="E27" s="127">
        <v>111597398.39</v>
      </c>
      <c r="F27" s="129">
        <v>121227417.88</v>
      </c>
      <c r="G27" s="129">
        <v>405267130.36000001</v>
      </c>
      <c r="H27" s="127">
        <v>404875091.82999998</v>
      </c>
      <c r="I27" s="127">
        <v>575471873</v>
      </c>
      <c r="J27" s="127">
        <v>110373411</v>
      </c>
      <c r="K27" s="127">
        <v>109929963.69</v>
      </c>
      <c r="L27" s="127">
        <v>451192639</v>
      </c>
      <c r="M27" s="127">
        <v>130415111</v>
      </c>
      <c r="N27" s="127">
        <v>438947206</v>
      </c>
      <c r="O27" s="127">
        <v>180415111</v>
      </c>
      <c r="P27" s="127">
        <v>180415111</v>
      </c>
      <c r="Q27" s="128">
        <v>180415111</v>
      </c>
    </row>
    <row r="28" spans="2:17" x14ac:dyDescent="0.2">
      <c r="B28" s="124">
        <v>335</v>
      </c>
      <c r="C28" s="125" t="s">
        <v>20</v>
      </c>
      <c r="D28" s="126">
        <v>1194073446</v>
      </c>
      <c r="E28" s="127">
        <v>2741936031.73</v>
      </c>
      <c r="F28" s="129">
        <v>1048802081.38</v>
      </c>
      <c r="G28" s="129">
        <v>560363730.13999999</v>
      </c>
      <c r="H28" s="127">
        <v>526590029.92000002</v>
      </c>
      <c r="I28" s="127">
        <v>932445061</v>
      </c>
      <c r="J28" s="127">
        <v>46800000</v>
      </c>
      <c r="K28" s="127">
        <v>561398151.53999996</v>
      </c>
      <c r="L28" s="127">
        <v>1946800000</v>
      </c>
      <c r="M28" s="127">
        <v>46800000</v>
      </c>
      <c r="N28" s="127">
        <v>1859800000</v>
      </c>
      <c r="O28" s="127">
        <v>259800000</v>
      </c>
      <c r="P28" s="127">
        <v>54800000</v>
      </c>
      <c r="Q28" s="128">
        <v>54800000</v>
      </c>
    </row>
    <row r="29" spans="2:17" x14ac:dyDescent="0.2">
      <c r="B29" s="124">
        <v>336</v>
      </c>
      <c r="C29" s="125" t="s">
        <v>21</v>
      </c>
      <c r="D29" s="126">
        <v>2873497310</v>
      </c>
      <c r="E29" s="127">
        <v>2967307396.8699999</v>
      </c>
      <c r="F29" s="129">
        <v>2976807530.0900002</v>
      </c>
      <c r="G29" s="129">
        <v>3157709468.3400002</v>
      </c>
      <c r="H29" s="127">
        <v>3467949659.4099998</v>
      </c>
      <c r="I29" s="127">
        <v>3299063644</v>
      </c>
      <c r="J29" s="127">
        <v>3063078068</v>
      </c>
      <c r="K29" s="127">
        <v>3813325332.7800002</v>
      </c>
      <c r="L29" s="127">
        <v>3236535918</v>
      </c>
      <c r="M29" s="127">
        <v>3137415431</v>
      </c>
      <c r="N29" s="127">
        <v>3490783029</v>
      </c>
      <c r="O29" s="127">
        <v>3402156250</v>
      </c>
      <c r="P29" s="127">
        <v>3518926706</v>
      </c>
      <c r="Q29" s="128">
        <v>3518926706</v>
      </c>
    </row>
    <row r="30" spans="2:17" x14ac:dyDescent="0.2">
      <c r="B30" s="124">
        <v>343</v>
      </c>
      <c r="C30" s="125" t="s">
        <v>22</v>
      </c>
      <c r="D30" s="126">
        <v>1975255</v>
      </c>
      <c r="E30" s="127">
        <v>1867931.53</v>
      </c>
      <c r="F30" s="129">
        <v>6475907.7599999998</v>
      </c>
      <c r="G30" s="129">
        <v>1394272.9</v>
      </c>
      <c r="H30" s="127">
        <v>3056889.22</v>
      </c>
      <c r="I30" s="127">
        <v>0</v>
      </c>
      <c r="J30" s="127">
        <v>0</v>
      </c>
      <c r="K30" s="127">
        <v>2398534.7599999998</v>
      </c>
      <c r="L30" s="127">
        <v>0</v>
      </c>
      <c r="M30" s="127">
        <v>0</v>
      </c>
      <c r="N30" s="127">
        <v>0</v>
      </c>
      <c r="O30" s="127">
        <v>0</v>
      </c>
      <c r="P30" s="127">
        <v>0</v>
      </c>
      <c r="Q30" s="128">
        <v>0</v>
      </c>
    </row>
    <row r="31" spans="2:17" x14ac:dyDescent="0.2">
      <c r="B31" s="124">
        <v>344</v>
      </c>
      <c r="C31" s="125" t="s">
        <v>23</v>
      </c>
      <c r="D31" s="126">
        <v>254328680</v>
      </c>
      <c r="E31" s="127">
        <v>272194583.31</v>
      </c>
      <c r="F31" s="129">
        <v>280828984.76999998</v>
      </c>
      <c r="G31" s="129">
        <v>275027104.51999998</v>
      </c>
      <c r="H31" s="127">
        <v>278341432.87</v>
      </c>
      <c r="I31" s="127">
        <v>235787000</v>
      </c>
      <c r="J31" s="127">
        <v>230000000</v>
      </c>
      <c r="K31" s="127">
        <v>284865750.73000002</v>
      </c>
      <c r="L31" s="127">
        <v>241602500</v>
      </c>
      <c r="M31" s="127">
        <v>236000000</v>
      </c>
      <c r="N31" s="127">
        <v>242400000</v>
      </c>
      <c r="O31" s="127">
        <v>236000000</v>
      </c>
      <c r="P31" s="127">
        <v>236000000</v>
      </c>
      <c r="Q31" s="128">
        <v>236000000</v>
      </c>
    </row>
    <row r="32" spans="2:17" x14ac:dyDescent="0.2">
      <c r="B32" s="124">
        <v>345</v>
      </c>
      <c r="C32" s="125" t="s">
        <v>24</v>
      </c>
      <c r="D32" s="126">
        <v>8559051</v>
      </c>
      <c r="E32" s="127">
        <v>8527317.8900000006</v>
      </c>
      <c r="F32" s="129">
        <v>8116981.5499999998</v>
      </c>
      <c r="G32" s="129">
        <v>4518121.76</v>
      </c>
      <c r="H32" s="127">
        <v>3996399.42</v>
      </c>
      <c r="I32" s="127">
        <v>12005000</v>
      </c>
      <c r="J32" s="127">
        <v>3060000</v>
      </c>
      <c r="K32" s="127">
        <v>4810776.45</v>
      </c>
      <c r="L32" s="127">
        <v>15656441</v>
      </c>
      <c r="M32" s="127">
        <v>1700000</v>
      </c>
      <c r="N32" s="127">
        <v>23316833</v>
      </c>
      <c r="O32" s="127">
        <v>1000000</v>
      </c>
      <c r="P32" s="127">
        <v>1000000</v>
      </c>
      <c r="Q32" s="128">
        <v>1000000</v>
      </c>
    </row>
    <row r="33" spans="2:17" x14ac:dyDescent="0.2">
      <c r="B33" s="124">
        <v>346</v>
      </c>
      <c r="C33" s="125" t="s">
        <v>25</v>
      </c>
      <c r="D33" s="126">
        <v>740012818</v>
      </c>
      <c r="E33" s="127">
        <v>867742261.75999999</v>
      </c>
      <c r="F33" s="129">
        <v>890399749.58000004</v>
      </c>
      <c r="G33" s="129">
        <v>889325132.99000001</v>
      </c>
      <c r="H33" s="127">
        <v>849376094.38</v>
      </c>
      <c r="I33" s="127">
        <v>844496637</v>
      </c>
      <c r="J33" s="127">
        <v>820000000</v>
      </c>
      <c r="K33" s="127">
        <v>871437827.38999999</v>
      </c>
      <c r="L33" s="127">
        <v>1326646939</v>
      </c>
      <c r="M33" s="127">
        <v>1320000000</v>
      </c>
      <c r="N33" s="127">
        <v>1320000000</v>
      </c>
      <c r="O33" s="127">
        <v>1320000000</v>
      </c>
      <c r="P33" s="127">
        <v>1320000000</v>
      </c>
      <c r="Q33" s="128">
        <v>1320000000</v>
      </c>
    </row>
    <row r="34" spans="2:17" x14ac:dyDescent="0.2">
      <c r="B34" s="124">
        <v>348</v>
      </c>
      <c r="C34" s="125" t="s">
        <v>26</v>
      </c>
      <c r="D34" s="126">
        <v>4071761</v>
      </c>
      <c r="E34" s="127">
        <v>2682996.39</v>
      </c>
      <c r="F34" s="129">
        <v>2583837.16</v>
      </c>
      <c r="G34" s="129">
        <v>56319812.869999997</v>
      </c>
      <c r="H34" s="127">
        <v>430053461.80000001</v>
      </c>
      <c r="I34" s="127">
        <v>371634604</v>
      </c>
      <c r="J34" s="127">
        <v>366656606</v>
      </c>
      <c r="K34" s="127">
        <v>371008701.57999998</v>
      </c>
      <c r="L34" s="127">
        <v>336320593</v>
      </c>
      <c r="M34" s="127">
        <v>332378090</v>
      </c>
      <c r="N34" s="127">
        <v>282713567</v>
      </c>
      <c r="O34" s="127">
        <v>282713567</v>
      </c>
      <c r="P34" s="127">
        <v>290446929</v>
      </c>
      <c r="Q34" s="128">
        <v>290399300</v>
      </c>
    </row>
    <row r="35" spans="2:17" x14ac:dyDescent="0.2">
      <c r="B35" s="124">
        <v>349</v>
      </c>
      <c r="C35" s="125" t="s">
        <v>27</v>
      </c>
      <c r="D35" s="126">
        <v>210284976</v>
      </c>
      <c r="E35" s="127">
        <v>230691471.19</v>
      </c>
      <c r="F35" s="129">
        <v>293471608.62</v>
      </c>
      <c r="G35" s="129">
        <v>297672582.70999998</v>
      </c>
      <c r="H35" s="127">
        <v>311324134.19999999</v>
      </c>
      <c r="I35" s="127">
        <v>326488000</v>
      </c>
      <c r="J35" s="127">
        <v>326488000</v>
      </c>
      <c r="K35" s="127">
        <v>312920988.05000001</v>
      </c>
      <c r="L35" s="127">
        <v>322726000</v>
      </c>
      <c r="M35" s="127">
        <v>322726000</v>
      </c>
      <c r="N35" s="127">
        <v>318848000</v>
      </c>
      <c r="O35" s="127">
        <v>318848000</v>
      </c>
      <c r="P35" s="127">
        <v>318848000</v>
      </c>
      <c r="Q35" s="128">
        <v>318848000</v>
      </c>
    </row>
    <row r="36" spans="2:17" x14ac:dyDescent="0.2">
      <c r="B36" s="124">
        <v>353</v>
      </c>
      <c r="C36" s="125" t="s">
        <v>28</v>
      </c>
      <c r="D36" s="126">
        <v>14432272</v>
      </c>
      <c r="E36" s="127">
        <v>22099335.739999998</v>
      </c>
      <c r="F36" s="129">
        <v>20017294.5</v>
      </c>
      <c r="G36" s="129">
        <v>19010581.84</v>
      </c>
      <c r="H36" s="127">
        <v>21675955.109999999</v>
      </c>
      <c r="I36" s="127">
        <v>5500000</v>
      </c>
      <c r="J36" s="127">
        <v>5500000</v>
      </c>
      <c r="K36" s="127">
        <v>19823674.809999999</v>
      </c>
      <c r="L36" s="127">
        <v>5500000</v>
      </c>
      <c r="M36" s="127">
        <v>5500000</v>
      </c>
      <c r="N36" s="127">
        <v>5500000</v>
      </c>
      <c r="O36" s="127">
        <v>5500000</v>
      </c>
      <c r="P36" s="127">
        <v>5500000</v>
      </c>
      <c r="Q36" s="128">
        <v>5500000</v>
      </c>
    </row>
    <row r="37" spans="2:17" x14ac:dyDescent="0.2">
      <c r="B37" s="124">
        <v>355</v>
      </c>
      <c r="C37" s="125" t="s">
        <v>37</v>
      </c>
      <c r="D37" s="126">
        <v>795090</v>
      </c>
      <c r="E37" s="127">
        <v>1324909.72</v>
      </c>
      <c r="F37" s="129">
        <v>1017261.08</v>
      </c>
      <c r="G37" s="129">
        <v>1732102.36</v>
      </c>
      <c r="H37" s="127">
        <v>1318550.8700000001</v>
      </c>
      <c r="I37" s="127">
        <v>0</v>
      </c>
      <c r="J37" s="127">
        <v>0</v>
      </c>
      <c r="K37" s="127">
        <v>959962.52</v>
      </c>
      <c r="L37" s="127">
        <v>1977930</v>
      </c>
      <c r="M37" s="127">
        <v>0</v>
      </c>
      <c r="N37" s="127">
        <v>0</v>
      </c>
      <c r="O37" s="127">
        <v>0</v>
      </c>
      <c r="P37" s="127">
        <v>0</v>
      </c>
      <c r="Q37" s="128">
        <v>0</v>
      </c>
    </row>
    <row r="38" spans="2:17" x14ac:dyDescent="0.2">
      <c r="B38" s="124">
        <v>358</v>
      </c>
      <c r="C38" s="125" t="s">
        <v>29</v>
      </c>
      <c r="D38" s="126">
        <v>479830</v>
      </c>
      <c r="E38" s="127">
        <v>250616.09</v>
      </c>
      <c r="F38" s="129">
        <v>497831.3</v>
      </c>
      <c r="G38" s="129">
        <v>725407.17</v>
      </c>
      <c r="H38" s="127">
        <v>2407517</v>
      </c>
      <c r="I38" s="127">
        <v>0</v>
      </c>
      <c r="J38" s="127">
        <v>0</v>
      </c>
      <c r="K38" s="127">
        <v>2980240.84</v>
      </c>
      <c r="L38" s="127">
        <v>0</v>
      </c>
      <c r="M38" s="127">
        <v>0</v>
      </c>
      <c r="N38" s="127">
        <v>0</v>
      </c>
      <c r="O38" s="127">
        <v>0</v>
      </c>
      <c r="P38" s="127">
        <v>0</v>
      </c>
      <c r="Q38" s="128">
        <v>0</v>
      </c>
    </row>
    <row r="39" spans="2:17" x14ac:dyDescent="0.2">
      <c r="B39" s="124">
        <v>359</v>
      </c>
      <c r="C39" s="125" t="s">
        <v>152</v>
      </c>
      <c r="D39" s="126"/>
      <c r="E39" s="127"/>
      <c r="F39" s="129"/>
      <c r="G39" s="129"/>
      <c r="H39" s="127"/>
      <c r="I39" s="127">
        <v>0</v>
      </c>
      <c r="J39" s="127">
        <v>0</v>
      </c>
      <c r="K39" s="127">
        <v>14681.58</v>
      </c>
      <c r="L39" s="127">
        <v>0</v>
      </c>
      <c r="M39" s="127">
        <v>0</v>
      </c>
      <c r="N39" s="127">
        <v>0</v>
      </c>
      <c r="O39" s="127">
        <v>0</v>
      </c>
      <c r="P39" s="127">
        <v>0</v>
      </c>
      <c r="Q39" s="128">
        <v>0</v>
      </c>
    </row>
    <row r="40" spans="2:17" x14ac:dyDescent="0.2">
      <c r="B40" s="124">
        <v>361</v>
      </c>
      <c r="C40" s="125" t="s">
        <v>41</v>
      </c>
      <c r="D40" s="126">
        <v>1788975</v>
      </c>
      <c r="E40" s="127">
        <v>1731133.43</v>
      </c>
      <c r="F40" s="129">
        <v>6053551.5199999996</v>
      </c>
      <c r="G40" s="129">
        <v>1241321.27</v>
      </c>
      <c r="H40" s="127">
        <v>89128.77</v>
      </c>
      <c r="I40" s="127">
        <v>0</v>
      </c>
      <c r="J40" s="127">
        <v>0</v>
      </c>
      <c r="K40" s="127">
        <v>84513</v>
      </c>
      <c r="L40" s="127">
        <v>1347450</v>
      </c>
      <c r="M40" s="127">
        <v>0</v>
      </c>
      <c r="N40" s="127">
        <v>209950</v>
      </c>
      <c r="O40" s="127">
        <v>0</v>
      </c>
      <c r="P40" s="127">
        <v>0</v>
      </c>
      <c r="Q40" s="128">
        <v>0</v>
      </c>
    </row>
    <row r="41" spans="2:17" x14ac:dyDescent="0.2">
      <c r="B41" s="124">
        <v>362</v>
      </c>
      <c r="C41" s="125" t="s">
        <v>181</v>
      </c>
      <c r="D41" s="126"/>
      <c r="E41" s="127">
        <v>0</v>
      </c>
      <c r="F41" s="129">
        <v>0</v>
      </c>
      <c r="G41" s="129">
        <v>0</v>
      </c>
      <c r="H41" s="127">
        <v>0</v>
      </c>
      <c r="I41" s="127">
        <v>0</v>
      </c>
      <c r="J41" s="127">
        <v>0</v>
      </c>
      <c r="K41" s="127"/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8">
        <v>0</v>
      </c>
    </row>
    <row r="42" spans="2:17" ht="25.5" x14ac:dyDescent="0.2">
      <c r="B42" s="124">
        <v>371</v>
      </c>
      <c r="C42" s="133" t="s">
        <v>144</v>
      </c>
      <c r="D42" s="126"/>
      <c r="E42" s="127"/>
      <c r="F42" s="129"/>
      <c r="G42" s="129">
        <v>6000</v>
      </c>
      <c r="H42" s="127">
        <v>65324.01</v>
      </c>
      <c r="I42" s="127">
        <v>0</v>
      </c>
      <c r="J42" s="127">
        <v>0</v>
      </c>
      <c r="K42" s="127">
        <v>131884.01999999999</v>
      </c>
      <c r="L42" s="127">
        <v>0</v>
      </c>
      <c r="M42" s="127">
        <v>0</v>
      </c>
      <c r="N42" s="127">
        <v>0</v>
      </c>
      <c r="O42" s="127">
        <v>0</v>
      </c>
      <c r="P42" s="127">
        <v>0</v>
      </c>
      <c r="Q42" s="128">
        <v>0</v>
      </c>
    </row>
    <row r="43" spans="2:17" x14ac:dyDescent="0.2">
      <c r="B43" s="124">
        <v>372</v>
      </c>
      <c r="C43" s="125" t="s">
        <v>30</v>
      </c>
      <c r="D43" s="126">
        <v>8353485</v>
      </c>
      <c r="E43" s="127">
        <v>11857932</v>
      </c>
      <c r="F43" s="129">
        <v>7003186.2999999998</v>
      </c>
      <c r="G43" s="129">
        <v>6771161</v>
      </c>
      <c r="H43" s="127">
        <v>8446072.8900000006</v>
      </c>
      <c r="I43" s="127">
        <v>6050000</v>
      </c>
      <c r="J43" s="127">
        <v>6050000</v>
      </c>
      <c r="K43" s="127">
        <v>5755413</v>
      </c>
      <c r="L43" s="127">
        <v>6050000</v>
      </c>
      <c r="M43" s="127">
        <v>6050000</v>
      </c>
      <c r="N43" s="127">
        <v>5950000</v>
      </c>
      <c r="O43" s="127">
        <v>5950000</v>
      </c>
      <c r="P43" s="127">
        <v>5950000</v>
      </c>
      <c r="Q43" s="128">
        <v>5950000</v>
      </c>
    </row>
    <row r="44" spans="2:17" x14ac:dyDescent="0.2">
      <c r="B44" s="124">
        <v>373</v>
      </c>
      <c r="C44" s="125" t="s">
        <v>145</v>
      </c>
      <c r="D44" s="126"/>
      <c r="E44" s="127"/>
      <c r="F44" s="129"/>
      <c r="G44" s="129">
        <v>2000</v>
      </c>
      <c r="H44" s="127">
        <v>236086.02</v>
      </c>
      <c r="I44" s="127">
        <v>0</v>
      </c>
      <c r="J44" s="127">
        <v>0</v>
      </c>
      <c r="K44" s="127">
        <v>94676.85</v>
      </c>
      <c r="L44" s="127">
        <v>0</v>
      </c>
      <c r="M44" s="127">
        <v>0</v>
      </c>
      <c r="N44" s="127">
        <v>0</v>
      </c>
      <c r="O44" s="127">
        <v>0</v>
      </c>
      <c r="P44" s="127">
        <v>0</v>
      </c>
      <c r="Q44" s="128">
        <v>0</v>
      </c>
    </row>
    <row r="45" spans="2:17" x14ac:dyDescent="0.2">
      <c r="B45" s="124">
        <v>374</v>
      </c>
      <c r="C45" s="125" t="s">
        <v>31</v>
      </c>
      <c r="D45" s="126">
        <v>91718350</v>
      </c>
      <c r="E45" s="127">
        <v>86702298.700000003</v>
      </c>
      <c r="F45" s="129">
        <v>106463897.62</v>
      </c>
      <c r="G45" s="129">
        <v>91851798.930000007</v>
      </c>
      <c r="H45" s="127">
        <v>82391108.540000007</v>
      </c>
      <c r="I45" s="127">
        <v>25419905</v>
      </c>
      <c r="J45" s="127">
        <v>24000000</v>
      </c>
      <c r="K45" s="127">
        <v>75355637.099999994</v>
      </c>
      <c r="L45" s="127">
        <v>30000000</v>
      </c>
      <c r="M45" s="127">
        <v>30000000</v>
      </c>
      <c r="N45" s="127">
        <v>40000000</v>
      </c>
      <c r="O45" s="127">
        <v>40000000</v>
      </c>
      <c r="P45" s="127">
        <v>30000000</v>
      </c>
      <c r="Q45" s="128">
        <v>30000000</v>
      </c>
    </row>
    <row r="46" spans="2:17" x14ac:dyDescent="0.2">
      <c r="B46" s="124">
        <v>375</v>
      </c>
      <c r="C46" s="125" t="s">
        <v>32</v>
      </c>
      <c r="D46" s="126">
        <v>184065110</v>
      </c>
      <c r="E46" s="127">
        <v>176717790.99000001</v>
      </c>
      <c r="F46" s="129">
        <v>180244029.94</v>
      </c>
      <c r="G46" s="129">
        <v>184899730.90000001</v>
      </c>
      <c r="H46" s="127">
        <v>185696959.34999999</v>
      </c>
      <c r="I46" s="127">
        <v>170400000</v>
      </c>
      <c r="J46" s="127">
        <v>170400000</v>
      </c>
      <c r="K46" s="127">
        <v>174616494.94999999</v>
      </c>
      <c r="L46" s="127">
        <v>170400000</v>
      </c>
      <c r="M46" s="127">
        <v>170400000</v>
      </c>
      <c r="N46" s="127">
        <v>235361000</v>
      </c>
      <c r="O46" s="127">
        <v>235361000</v>
      </c>
      <c r="P46" s="127">
        <v>235361000</v>
      </c>
      <c r="Q46" s="128">
        <v>235361000</v>
      </c>
    </row>
    <row r="47" spans="2:17" x14ac:dyDescent="0.2">
      <c r="B47" s="124">
        <v>376</v>
      </c>
      <c r="C47" s="125" t="s">
        <v>50</v>
      </c>
      <c r="D47" s="126">
        <v>43804334</v>
      </c>
      <c r="E47" s="127">
        <v>43486874.189999998</v>
      </c>
      <c r="F47" s="129">
        <v>44834476.549999997</v>
      </c>
      <c r="G47" s="129">
        <v>58390391.609999999</v>
      </c>
      <c r="H47" s="127">
        <v>65924669.600000001</v>
      </c>
      <c r="I47" s="127">
        <v>69450396</v>
      </c>
      <c r="J47" s="127">
        <v>69450396</v>
      </c>
      <c r="K47" s="127">
        <v>68481461.120000005</v>
      </c>
      <c r="L47" s="127">
        <v>72175998</v>
      </c>
      <c r="M47" s="127">
        <v>72175998</v>
      </c>
      <c r="N47" s="127">
        <v>71599998</v>
      </c>
      <c r="O47" s="127">
        <v>71599998</v>
      </c>
      <c r="P47" s="127">
        <v>71599998</v>
      </c>
      <c r="Q47" s="128">
        <v>71599998</v>
      </c>
    </row>
    <row r="48" spans="2:17" x14ac:dyDescent="0.2">
      <c r="B48" s="124">
        <v>377</v>
      </c>
      <c r="C48" s="125" t="s">
        <v>42</v>
      </c>
      <c r="D48" s="126">
        <v>2226517</v>
      </c>
      <c r="E48" s="127">
        <v>896814.29</v>
      </c>
      <c r="F48" s="129">
        <v>1927430.46</v>
      </c>
      <c r="G48" s="129">
        <v>5125296.04</v>
      </c>
      <c r="H48" s="127">
        <v>8280136.3099999996</v>
      </c>
      <c r="I48" s="127">
        <v>100564659</v>
      </c>
      <c r="J48" s="127">
        <v>0</v>
      </c>
      <c r="K48" s="127">
        <v>10623340.85</v>
      </c>
      <c r="L48" s="127">
        <v>378660401</v>
      </c>
      <c r="M48" s="127">
        <v>0</v>
      </c>
      <c r="N48" s="127">
        <v>244097432</v>
      </c>
      <c r="O48" s="127">
        <v>0</v>
      </c>
      <c r="P48" s="127">
        <v>0</v>
      </c>
      <c r="Q48" s="128">
        <v>0</v>
      </c>
    </row>
    <row r="49" spans="2:17" ht="25.5" x14ac:dyDescent="0.2">
      <c r="B49" s="124">
        <v>378</v>
      </c>
      <c r="C49" s="133" t="s">
        <v>153</v>
      </c>
      <c r="D49" s="126"/>
      <c r="E49" s="127"/>
      <c r="F49" s="129"/>
      <c r="G49" s="129">
        <v>48.02</v>
      </c>
      <c r="H49" s="127">
        <v>133077.69</v>
      </c>
      <c r="I49" s="127">
        <v>0</v>
      </c>
      <c r="J49" s="127">
        <v>0</v>
      </c>
      <c r="K49" s="127">
        <v>216548.38</v>
      </c>
      <c r="L49" s="127">
        <v>400000</v>
      </c>
      <c r="M49" s="127">
        <v>400000</v>
      </c>
      <c r="N49" s="127">
        <v>400000</v>
      </c>
      <c r="O49" s="127">
        <v>400000</v>
      </c>
      <c r="P49" s="127">
        <v>400000</v>
      </c>
      <c r="Q49" s="128">
        <v>400000</v>
      </c>
    </row>
    <row r="50" spans="2:17" x14ac:dyDescent="0.2">
      <c r="B50" s="124">
        <v>381</v>
      </c>
      <c r="C50" s="125" t="s">
        <v>33</v>
      </c>
      <c r="D50" s="126">
        <v>1247677</v>
      </c>
      <c r="E50" s="127">
        <v>1067615.49</v>
      </c>
      <c r="F50" s="129">
        <v>1230773.17</v>
      </c>
      <c r="G50" s="129">
        <v>1567398.58</v>
      </c>
      <c r="H50" s="127">
        <v>1977822.55</v>
      </c>
      <c r="I50" s="127">
        <v>467940</v>
      </c>
      <c r="J50" s="127">
        <v>467940</v>
      </c>
      <c r="K50" s="127">
        <v>1808472.89</v>
      </c>
      <c r="L50" s="127">
        <v>518140</v>
      </c>
      <c r="M50" s="127">
        <v>518140</v>
      </c>
      <c r="N50" s="127">
        <v>625517</v>
      </c>
      <c r="O50" s="127">
        <v>625517</v>
      </c>
      <c r="P50" s="127">
        <v>625517</v>
      </c>
      <c r="Q50" s="128">
        <v>625517</v>
      </c>
    </row>
    <row r="51" spans="2:17" x14ac:dyDescent="0.2">
      <c r="B51" s="124">
        <v>396</v>
      </c>
      <c r="C51" s="125" t="s">
        <v>34</v>
      </c>
      <c r="D51" s="126">
        <v>7402168563</v>
      </c>
      <c r="E51" s="127">
        <v>7913735159.7200003</v>
      </c>
      <c r="F51" s="129">
        <v>210713.8</v>
      </c>
      <c r="G51" s="129">
        <v>383911168.64999998</v>
      </c>
      <c r="H51" s="127">
        <v>76220.44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8">
        <v>0</v>
      </c>
    </row>
    <row r="52" spans="2:17" x14ac:dyDescent="0.2">
      <c r="B52" s="124">
        <v>397</v>
      </c>
      <c r="C52" s="125" t="s">
        <v>35</v>
      </c>
      <c r="D52" s="126">
        <v>3339658563</v>
      </c>
      <c r="E52" s="127">
        <v>3240634149.48</v>
      </c>
      <c r="F52" s="129">
        <v>1727016746.04</v>
      </c>
      <c r="G52" s="129">
        <v>2634502274.5799999</v>
      </c>
      <c r="H52" s="127">
        <v>2277661632.73</v>
      </c>
      <c r="I52" s="127">
        <v>5076500000</v>
      </c>
      <c r="J52" s="127">
        <v>5076500000</v>
      </c>
      <c r="K52" s="127">
        <v>22548799240.450001</v>
      </c>
      <c r="L52" s="127">
        <v>2191500000</v>
      </c>
      <c r="M52" s="127">
        <v>2191500000</v>
      </c>
      <c r="N52" s="127">
        <v>2331500000</v>
      </c>
      <c r="O52" s="127">
        <v>2331500000</v>
      </c>
      <c r="P52" s="127">
        <v>3871500000</v>
      </c>
      <c r="Q52" s="128">
        <v>3911500000</v>
      </c>
    </row>
    <row r="53" spans="2:17" x14ac:dyDescent="0.2">
      <c r="B53" s="124">
        <v>398</v>
      </c>
      <c r="C53" s="125" t="s">
        <v>36</v>
      </c>
      <c r="D53" s="126">
        <v>580159382671</v>
      </c>
      <c r="E53" s="127">
        <v>608546689726.53003</v>
      </c>
      <c r="F53" s="129">
        <v>657282642146.17004</v>
      </c>
      <c r="G53" s="129">
        <v>697803050392.44995</v>
      </c>
      <c r="H53" s="127">
        <v>726534403016.35999</v>
      </c>
      <c r="I53" s="127">
        <v>784811999860</v>
      </c>
      <c r="J53" s="127">
        <v>784811999860</v>
      </c>
      <c r="K53" s="127">
        <v>781426513387.77002</v>
      </c>
      <c r="L53" s="127">
        <v>678000470800</v>
      </c>
      <c r="M53" s="127">
        <v>678000470800</v>
      </c>
      <c r="N53" s="127">
        <v>741948870800</v>
      </c>
      <c r="O53" s="127">
        <v>741948870800</v>
      </c>
      <c r="P53" s="127">
        <v>778711500800</v>
      </c>
      <c r="Q53" s="128">
        <v>809075360800</v>
      </c>
    </row>
    <row r="54" spans="2:17" x14ac:dyDescent="0.2">
      <c r="B54" s="134"/>
      <c r="C54" s="125"/>
      <c r="D54" s="125"/>
      <c r="E54" s="127"/>
      <c r="F54" s="129"/>
      <c r="G54" s="129"/>
      <c r="H54" s="127"/>
      <c r="I54" s="127"/>
      <c r="J54" s="127"/>
      <c r="K54" s="127"/>
      <c r="L54" s="127"/>
      <c r="M54" s="127"/>
      <c r="N54" s="127"/>
      <c r="O54" s="127"/>
      <c r="P54" s="127"/>
      <c r="Q54" s="128"/>
    </row>
    <row r="55" spans="2:17" x14ac:dyDescent="0.2">
      <c r="B55" s="134"/>
      <c r="C55" s="125"/>
      <c r="D55" s="125"/>
      <c r="E55" s="127"/>
      <c r="F55" s="129"/>
      <c r="G55" s="129"/>
      <c r="H55" s="127"/>
      <c r="I55" s="127"/>
      <c r="J55" s="127"/>
      <c r="K55" s="127"/>
      <c r="L55" s="127"/>
      <c r="M55" s="127"/>
      <c r="N55" s="127"/>
      <c r="O55" s="127"/>
      <c r="P55" s="127"/>
      <c r="Q55" s="128"/>
    </row>
    <row r="56" spans="2:17" ht="17.25" customHeight="1" x14ac:dyDescent="0.2">
      <c r="B56" s="135"/>
      <c r="C56" s="136" t="s">
        <v>220</v>
      </c>
      <c r="D56" s="136">
        <f t="shared" ref="D56:M56" si="0">SUM(D7:D55)</f>
        <v>1011046091694</v>
      </c>
      <c r="E56" s="137">
        <f t="shared" si="0"/>
        <v>1061113621854.83</v>
      </c>
      <c r="F56" s="136">
        <f t="shared" si="0"/>
        <v>1122634438934.54</v>
      </c>
      <c r="G56" s="136">
        <f t="shared" si="0"/>
        <v>1196498135366.8401</v>
      </c>
      <c r="H56" s="137">
        <f t="shared" si="0"/>
        <v>1284007233518.23</v>
      </c>
      <c r="I56" s="137">
        <f t="shared" si="0"/>
        <v>1465359071851</v>
      </c>
      <c r="J56" s="137">
        <f t="shared" si="0"/>
        <v>1371475646264</v>
      </c>
      <c r="K56" s="137">
        <f t="shared" si="0"/>
        <v>1396405164820.1597</v>
      </c>
      <c r="L56" s="137">
        <f t="shared" si="0"/>
        <v>1364818723753</v>
      </c>
      <c r="M56" s="137">
        <f t="shared" si="0"/>
        <v>1253282796825</v>
      </c>
      <c r="N56" s="137">
        <v>1488336029790</v>
      </c>
      <c r="O56" s="137">
        <v>1329764904051</v>
      </c>
      <c r="P56" s="137">
        <v>1378595446113</v>
      </c>
      <c r="Q56" s="138">
        <v>1431394496882</v>
      </c>
    </row>
    <row r="58" spans="2:17" x14ac:dyDescent="0.2">
      <c r="B58" s="101" t="s">
        <v>228</v>
      </c>
    </row>
    <row r="59" spans="2:17" x14ac:dyDescent="0.2">
      <c r="J59" s="18"/>
      <c r="K59" s="18"/>
    </row>
    <row r="60" spans="2:17" hidden="1" x14ac:dyDescent="0.2">
      <c r="C60" s="19" t="s">
        <v>141</v>
      </c>
      <c r="D60" s="20">
        <v>10116021844</v>
      </c>
      <c r="E60" s="21">
        <v>13117428449.5</v>
      </c>
      <c r="F60" s="21">
        <f>8264375000+950000000</f>
        <v>9214375000</v>
      </c>
      <c r="G60" s="21"/>
      <c r="H60" s="26"/>
      <c r="I60" s="26"/>
      <c r="J60" s="26">
        <v>5872235000</v>
      </c>
      <c r="K60" s="26"/>
      <c r="L60" s="26">
        <v>4467407000</v>
      </c>
      <c r="M60" s="26">
        <v>4328500000</v>
      </c>
      <c r="N60" s="26">
        <v>4328500000</v>
      </c>
      <c r="O60" s="26"/>
      <c r="P60" s="26">
        <v>4328500000</v>
      </c>
    </row>
    <row r="61" spans="2:17" hidden="1" x14ac:dyDescent="0.2">
      <c r="C61" s="19" t="s">
        <v>140</v>
      </c>
      <c r="D61" s="20">
        <v>577678491</v>
      </c>
      <c r="E61" s="20">
        <v>1631933180</v>
      </c>
      <c r="F61" s="20">
        <v>950000000</v>
      </c>
      <c r="G61" s="20"/>
      <c r="H61" s="27">
        <v>0</v>
      </c>
      <c r="I61" s="27"/>
      <c r="J61" s="27">
        <v>950000000</v>
      </c>
      <c r="K61" s="27"/>
      <c r="L61" s="27">
        <v>0</v>
      </c>
      <c r="M61" s="27">
        <v>0</v>
      </c>
      <c r="N61" s="27">
        <v>0</v>
      </c>
      <c r="O61" s="27"/>
      <c r="P61" s="27">
        <v>0</v>
      </c>
    </row>
    <row r="62" spans="2:17" hidden="1" x14ac:dyDescent="0.2">
      <c r="C62" s="24" t="s">
        <v>142</v>
      </c>
      <c r="D62" s="25">
        <f t="shared" ref="D62:M62" si="1">D60-D61</f>
        <v>9538343353</v>
      </c>
      <c r="E62" s="25">
        <f t="shared" si="1"/>
        <v>11485495269.5</v>
      </c>
      <c r="F62" s="25">
        <f t="shared" si="1"/>
        <v>8264375000</v>
      </c>
      <c r="G62" s="25"/>
      <c r="H62" s="28">
        <f t="shared" si="1"/>
        <v>0</v>
      </c>
      <c r="I62" s="28"/>
      <c r="J62" s="28">
        <f t="shared" si="1"/>
        <v>4922235000</v>
      </c>
      <c r="K62" s="28"/>
      <c r="L62" s="28">
        <f t="shared" si="1"/>
        <v>4467407000</v>
      </c>
      <c r="M62" s="28">
        <f t="shared" si="1"/>
        <v>4328500000</v>
      </c>
      <c r="N62" s="28">
        <f t="shared" ref="N62:P62" si="2">N60-N61</f>
        <v>4328500000</v>
      </c>
      <c r="O62" s="28"/>
      <c r="P62" s="28">
        <f t="shared" si="2"/>
        <v>4328500000</v>
      </c>
    </row>
    <row r="63" spans="2:17" hidden="1" x14ac:dyDescent="0.2"/>
    <row r="64" spans="2:17" hidden="1" x14ac:dyDescent="0.2">
      <c r="D64" s="15">
        <f t="shared" ref="D64:M64" si="3">D25-D60</f>
        <v>-577678491</v>
      </c>
      <c r="E64" s="15">
        <f t="shared" si="3"/>
        <v>-1631933180</v>
      </c>
      <c r="F64" s="15">
        <f t="shared" si="3"/>
        <v>-1425634324.0600004</v>
      </c>
      <c r="G64" s="15"/>
      <c r="H64" s="18"/>
      <c r="I64" s="18"/>
      <c r="J64" s="18">
        <f t="shared" si="3"/>
        <v>-3540935000</v>
      </c>
      <c r="K64" s="18"/>
      <c r="L64" s="18">
        <f t="shared" si="3"/>
        <v>29778668316</v>
      </c>
      <c r="M64" s="18">
        <f t="shared" si="3"/>
        <v>-2497200000</v>
      </c>
      <c r="N64" s="18">
        <f t="shared" ref="N64:P64" si="4">N25-N60</f>
        <v>28027013194</v>
      </c>
      <c r="O64" s="18"/>
      <c r="P64" s="18">
        <f t="shared" si="4"/>
        <v>-1997200000</v>
      </c>
    </row>
  </sheetData>
  <mergeCells count="1">
    <mergeCell ref="B3:Q3"/>
  </mergeCells>
  <phoneticPr fontId="4" type="noConversion"/>
  <printOptions horizontalCentered="1"/>
  <pageMargins left="0.72" right="0.69" top="0.76" bottom="0.47" header="0.51181102362204722" footer="0.32"/>
  <pageSetup paperSize="9" scale="61" orientation="landscape" useFirstPageNumber="1" r:id="rId1"/>
  <headerFooter alignWithMargins="0"/>
  <ignoredErrors>
    <ignoredError sqref="L56:M5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B1:T67"/>
  <sheetViews>
    <sheetView topLeftCell="A25" zoomScaleNormal="100" workbookViewId="0">
      <selection activeCell="N47" sqref="N47"/>
    </sheetView>
  </sheetViews>
  <sheetFormatPr defaultRowHeight="12.75" x14ac:dyDescent="0.2"/>
  <cols>
    <col min="1" max="1" width="9.33203125" style="14"/>
    <col min="2" max="2" width="9.6640625" style="14" bestFit="1" customWidth="1"/>
    <col min="3" max="3" width="42.6640625" style="14" customWidth="1"/>
    <col min="4" max="4" width="18.1640625" style="14" hidden="1" customWidth="1"/>
    <col min="5" max="5" width="17" style="11" hidden="1" customWidth="1"/>
    <col min="6" max="7" width="18.6640625" style="14" bestFit="1" customWidth="1"/>
    <col min="8" max="8" width="18.6640625" style="11" bestFit="1" customWidth="1"/>
    <col min="9" max="10" width="18.33203125" style="11" hidden="1" customWidth="1"/>
    <col min="11" max="17" width="18.6640625" style="11" bestFit="1" customWidth="1"/>
    <col min="18" max="19" width="9.33203125" style="14"/>
    <col min="20" max="20" width="13.83203125" style="14" hidden="1" customWidth="1"/>
    <col min="21" max="16384" width="9.33203125" style="14"/>
  </cols>
  <sheetData>
    <row r="1" spans="2:20" x14ac:dyDescent="0.2">
      <c r="B1" s="11"/>
      <c r="C1" s="11"/>
      <c r="D1" s="11"/>
      <c r="F1" s="11"/>
      <c r="G1" s="11"/>
      <c r="H1" s="18"/>
      <c r="I1" s="18"/>
      <c r="J1" s="18"/>
      <c r="K1" s="18"/>
      <c r="L1" s="18"/>
      <c r="M1" s="18"/>
      <c r="Q1" s="140" t="s">
        <v>128</v>
      </c>
    </row>
    <row r="2" spans="2:20" x14ac:dyDescent="0.2">
      <c r="B2" s="11"/>
      <c r="C2" s="11"/>
      <c r="D2" s="11"/>
      <c r="F2" s="11"/>
      <c r="G2" s="11"/>
    </row>
    <row r="3" spans="2:20" ht="14.25" customHeight="1" x14ac:dyDescent="0.2">
      <c r="B3" s="251" t="s">
        <v>206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</row>
    <row r="4" spans="2:20" x14ac:dyDescent="0.2">
      <c r="B4" s="11"/>
      <c r="C4" s="11"/>
      <c r="D4" s="11"/>
      <c r="F4" s="11"/>
      <c r="G4" s="11"/>
      <c r="H4" s="18"/>
      <c r="I4" s="18"/>
      <c r="J4" s="18"/>
      <c r="K4" s="18"/>
      <c r="L4" s="18"/>
      <c r="N4" s="18"/>
      <c r="O4" s="18"/>
      <c r="P4" s="18"/>
      <c r="Q4" s="18"/>
    </row>
    <row r="5" spans="2:20" x14ac:dyDescent="0.2">
      <c r="B5" s="11"/>
      <c r="C5" s="11"/>
      <c r="D5" s="11"/>
      <c r="F5" s="11"/>
      <c r="G5" s="11"/>
      <c r="Q5" s="140" t="s">
        <v>51</v>
      </c>
    </row>
    <row r="6" spans="2:20" ht="31.5" customHeight="1" x14ac:dyDescent="0.2">
      <c r="B6" s="120" t="s">
        <v>47</v>
      </c>
      <c r="C6" s="121" t="s">
        <v>0</v>
      </c>
      <c r="D6" s="141" t="s">
        <v>126</v>
      </c>
      <c r="E6" s="141" t="s">
        <v>138</v>
      </c>
      <c r="F6" s="141" t="s">
        <v>237</v>
      </c>
      <c r="G6" s="122" t="s">
        <v>233</v>
      </c>
      <c r="H6" s="122" t="s">
        <v>234</v>
      </c>
      <c r="I6" s="121" t="s">
        <v>172</v>
      </c>
      <c r="J6" s="122" t="s">
        <v>173</v>
      </c>
      <c r="K6" s="122" t="s">
        <v>238</v>
      </c>
      <c r="L6" s="121" t="s">
        <v>178</v>
      </c>
      <c r="M6" s="122" t="s">
        <v>236</v>
      </c>
      <c r="N6" s="122" t="s">
        <v>239</v>
      </c>
      <c r="O6" s="122" t="s">
        <v>240</v>
      </c>
      <c r="P6" s="122">
        <v>2022</v>
      </c>
      <c r="Q6" s="123">
        <v>2023</v>
      </c>
    </row>
    <row r="7" spans="2:20" x14ac:dyDescent="0.2">
      <c r="B7" s="124">
        <v>301</v>
      </c>
      <c r="C7" s="125" t="s">
        <v>1</v>
      </c>
      <c r="D7" s="126">
        <v>350998207</v>
      </c>
      <c r="E7" s="127">
        <v>371062516</v>
      </c>
      <c r="F7" s="127">
        <v>388769709.41000003</v>
      </c>
      <c r="G7" s="127">
        <v>436321922.81</v>
      </c>
      <c r="H7" s="127">
        <v>509534983.51999998</v>
      </c>
      <c r="I7" s="127">
        <v>405364725</v>
      </c>
      <c r="J7" s="127">
        <v>405364725</v>
      </c>
      <c r="K7" s="127">
        <v>441190489.55000001</v>
      </c>
      <c r="L7" s="127">
        <v>419324007</v>
      </c>
      <c r="M7" s="127">
        <v>419324007</v>
      </c>
      <c r="N7" s="127">
        <v>422814860</v>
      </c>
      <c r="O7" s="127">
        <v>419324007</v>
      </c>
      <c r="P7" s="127">
        <v>419324007</v>
      </c>
      <c r="Q7" s="128">
        <v>420224007</v>
      </c>
      <c r="T7" s="15">
        <f>J7-L7</f>
        <v>-13959282</v>
      </c>
    </row>
    <row r="8" spans="2:20" x14ac:dyDescent="0.2">
      <c r="B8" s="124">
        <v>302</v>
      </c>
      <c r="C8" s="125" t="s">
        <v>2</v>
      </c>
      <c r="D8" s="126">
        <v>1122215933</v>
      </c>
      <c r="E8" s="127">
        <v>1135522581.4300001</v>
      </c>
      <c r="F8" s="127">
        <v>1165430303.6199999</v>
      </c>
      <c r="G8" s="127">
        <v>1214983290.5</v>
      </c>
      <c r="H8" s="127">
        <v>1309316580.4300001</v>
      </c>
      <c r="I8" s="127">
        <v>1332355420</v>
      </c>
      <c r="J8" s="127">
        <v>1332355420</v>
      </c>
      <c r="K8" s="127">
        <v>1353885285.6900001</v>
      </c>
      <c r="L8" s="127">
        <v>1393659786</v>
      </c>
      <c r="M8" s="127">
        <v>1393659786</v>
      </c>
      <c r="N8" s="127">
        <v>1438595893</v>
      </c>
      <c r="O8" s="127">
        <v>1438595893</v>
      </c>
      <c r="P8" s="127">
        <v>1488274982</v>
      </c>
      <c r="Q8" s="128">
        <v>1422124982</v>
      </c>
      <c r="T8" s="15">
        <f t="shared" ref="T8:T56" si="0">J8-L8</f>
        <v>-61304366</v>
      </c>
    </row>
    <row r="9" spans="2:20" x14ac:dyDescent="0.2">
      <c r="B9" s="124">
        <v>303</v>
      </c>
      <c r="C9" s="125" t="s">
        <v>3</v>
      </c>
      <c r="D9" s="126">
        <v>470786398</v>
      </c>
      <c r="E9" s="127">
        <v>490468571.10000002</v>
      </c>
      <c r="F9" s="127">
        <v>522198946.25</v>
      </c>
      <c r="G9" s="127">
        <v>532293121.04000002</v>
      </c>
      <c r="H9" s="127">
        <v>548649566.39999998</v>
      </c>
      <c r="I9" s="127">
        <v>605343544</v>
      </c>
      <c r="J9" s="127">
        <v>605343544</v>
      </c>
      <c r="K9" s="127">
        <v>611049284.44000006</v>
      </c>
      <c r="L9" s="127">
        <v>645607330</v>
      </c>
      <c r="M9" s="127">
        <v>645607330</v>
      </c>
      <c r="N9" s="127">
        <v>635793524</v>
      </c>
      <c r="O9" s="127">
        <v>635793524</v>
      </c>
      <c r="P9" s="127">
        <v>653224364</v>
      </c>
      <c r="Q9" s="128">
        <v>638683364</v>
      </c>
      <c r="T9" s="15">
        <f t="shared" si="0"/>
        <v>-40263786</v>
      </c>
    </row>
    <row r="10" spans="2:20" x14ac:dyDescent="0.2">
      <c r="B10" s="124">
        <v>304</v>
      </c>
      <c r="C10" s="125" t="s">
        <v>39</v>
      </c>
      <c r="D10" s="126">
        <v>683796117</v>
      </c>
      <c r="E10" s="127">
        <v>1580850915.6300001</v>
      </c>
      <c r="F10" s="127">
        <v>819027589.50999999</v>
      </c>
      <c r="G10" s="127">
        <v>888689057.38999999</v>
      </c>
      <c r="H10" s="127">
        <v>1011715662.86</v>
      </c>
      <c r="I10" s="127">
        <v>1088156515</v>
      </c>
      <c r="J10" s="127">
        <v>1011735552</v>
      </c>
      <c r="K10" s="127">
        <v>1094907885.29</v>
      </c>
      <c r="L10" s="127">
        <v>1091826213</v>
      </c>
      <c r="M10" s="127">
        <v>1062846452</v>
      </c>
      <c r="N10" s="127">
        <v>1047452030</v>
      </c>
      <c r="O10" s="127">
        <v>1034914472</v>
      </c>
      <c r="P10" s="127">
        <v>1292715906</v>
      </c>
      <c r="Q10" s="128">
        <v>1001236245</v>
      </c>
      <c r="T10" s="15">
        <f t="shared" si="0"/>
        <v>-80090661</v>
      </c>
    </row>
    <row r="11" spans="2:20" x14ac:dyDescent="0.2">
      <c r="B11" s="124">
        <v>305</v>
      </c>
      <c r="C11" s="125" t="s">
        <v>4</v>
      </c>
      <c r="D11" s="126">
        <v>1174065657</v>
      </c>
      <c r="E11" s="127">
        <v>1207680789.51</v>
      </c>
      <c r="F11" s="129">
        <v>1426427407.28</v>
      </c>
      <c r="G11" s="129">
        <v>1370904518</v>
      </c>
      <c r="H11" s="127">
        <v>1649972943.9200001</v>
      </c>
      <c r="I11" s="127">
        <v>2076974408</v>
      </c>
      <c r="J11" s="127">
        <v>2076974408</v>
      </c>
      <c r="K11" s="127">
        <v>2029210825.48</v>
      </c>
      <c r="L11" s="127">
        <v>2147315000</v>
      </c>
      <c r="M11" s="127">
        <v>2147315000</v>
      </c>
      <c r="N11" s="127">
        <v>2297315000</v>
      </c>
      <c r="O11" s="127">
        <v>2297315000</v>
      </c>
      <c r="P11" s="127">
        <v>2147315000</v>
      </c>
      <c r="Q11" s="128">
        <v>2047315000</v>
      </c>
      <c r="T11" s="15">
        <f t="shared" si="0"/>
        <v>-70340592</v>
      </c>
    </row>
    <row r="12" spans="2:20" x14ac:dyDescent="0.2">
      <c r="B12" s="124">
        <v>306</v>
      </c>
      <c r="C12" s="125" t="s">
        <v>5</v>
      </c>
      <c r="D12" s="126">
        <v>6028454229</v>
      </c>
      <c r="E12" s="127">
        <v>6506682271.5100002</v>
      </c>
      <c r="F12" s="129">
        <v>7073737698.2299995</v>
      </c>
      <c r="G12" s="129">
        <v>7414698420.21</v>
      </c>
      <c r="H12" s="127">
        <v>7807628172.0200005</v>
      </c>
      <c r="I12" s="127">
        <v>8127005597</v>
      </c>
      <c r="J12" s="127">
        <v>8127005597</v>
      </c>
      <c r="K12" s="127">
        <v>7978091818.6599998</v>
      </c>
      <c r="L12" s="127">
        <v>8171302949</v>
      </c>
      <c r="M12" s="127">
        <v>8144552917</v>
      </c>
      <c r="N12" s="127">
        <v>8622642916</v>
      </c>
      <c r="O12" s="127">
        <v>8597440744</v>
      </c>
      <c r="P12" s="127">
        <v>8729763217</v>
      </c>
      <c r="Q12" s="128">
        <v>8511640749</v>
      </c>
      <c r="T12" s="15">
        <f t="shared" si="0"/>
        <v>-44297352</v>
      </c>
    </row>
    <row r="13" spans="2:20" x14ac:dyDescent="0.2">
      <c r="B13" s="124">
        <v>307</v>
      </c>
      <c r="C13" s="125" t="s">
        <v>6</v>
      </c>
      <c r="D13" s="126">
        <v>41012543105</v>
      </c>
      <c r="E13" s="127">
        <v>47134191821.190002</v>
      </c>
      <c r="F13" s="129">
        <v>45668193656.400002</v>
      </c>
      <c r="G13" s="129">
        <v>52902649941.650002</v>
      </c>
      <c r="H13" s="127">
        <v>59781600228.339996</v>
      </c>
      <c r="I13" s="127">
        <v>66734800521</v>
      </c>
      <c r="J13" s="127">
        <v>66628407622</v>
      </c>
      <c r="K13" s="127">
        <v>68295004971.449997</v>
      </c>
      <c r="L13" s="127">
        <v>72600365700</v>
      </c>
      <c r="M13" s="127">
        <v>72548513750</v>
      </c>
      <c r="N13" s="127">
        <v>85359896857</v>
      </c>
      <c r="O13" s="127">
        <v>85315989374</v>
      </c>
      <c r="P13" s="127">
        <v>95159989374</v>
      </c>
      <c r="Q13" s="128">
        <v>101700000000</v>
      </c>
      <c r="T13" s="15">
        <f t="shared" si="0"/>
        <v>-5971958078</v>
      </c>
    </row>
    <row r="14" spans="2:20" x14ac:dyDescent="0.2">
      <c r="B14" s="124">
        <v>308</v>
      </c>
      <c r="C14" s="125" t="s">
        <v>7</v>
      </c>
      <c r="D14" s="126">
        <v>306219385</v>
      </c>
      <c r="E14" s="127">
        <v>310410618.25999999</v>
      </c>
      <c r="F14" s="129">
        <v>371137401.38999999</v>
      </c>
      <c r="G14" s="129">
        <v>345704862.56999999</v>
      </c>
      <c r="H14" s="127">
        <v>277098751.27999997</v>
      </c>
      <c r="I14" s="127">
        <v>301507594</v>
      </c>
      <c r="J14" s="127">
        <v>301507594</v>
      </c>
      <c r="K14" s="127">
        <v>288830929.83999997</v>
      </c>
      <c r="L14" s="127">
        <v>295080427</v>
      </c>
      <c r="M14" s="127">
        <v>295080427</v>
      </c>
      <c r="N14" s="127">
        <v>293406347</v>
      </c>
      <c r="O14" s="127">
        <v>293406347</v>
      </c>
      <c r="P14" s="127">
        <v>293732267</v>
      </c>
      <c r="Q14" s="128">
        <v>293080427</v>
      </c>
      <c r="T14" s="15">
        <f t="shared" si="0"/>
        <v>6427167</v>
      </c>
    </row>
    <row r="15" spans="2:20" x14ac:dyDescent="0.2">
      <c r="B15" s="124">
        <v>309</v>
      </c>
      <c r="C15" s="125" t="s">
        <v>8</v>
      </c>
      <c r="D15" s="126">
        <v>95743100</v>
      </c>
      <c r="E15" s="127">
        <v>104874360.56999999</v>
      </c>
      <c r="F15" s="129">
        <v>111283855.20999999</v>
      </c>
      <c r="G15" s="129">
        <v>121163103.84</v>
      </c>
      <c r="H15" s="127">
        <v>179650400.53</v>
      </c>
      <c r="I15" s="127">
        <v>158931689</v>
      </c>
      <c r="J15" s="127">
        <v>158143749</v>
      </c>
      <c r="K15" s="127">
        <v>162533302.03999999</v>
      </c>
      <c r="L15" s="127">
        <v>152615216</v>
      </c>
      <c r="M15" s="127">
        <v>152375006</v>
      </c>
      <c r="N15" s="127">
        <v>169138006</v>
      </c>
      <c r="O15" s="127">
        <v>159567006</v>
      </c>
      <c r="P15" s="127">
        <v>155221006</v>
      </c>
      <c r="Q15" s="128">
        <v>155221006</v>
      </c>
      <c r="T15" s="15">
        <f t="shared" si="0"/>
        <v>5528533</v>
      </c>
    </row>
    <row r="16" spans="2:20" x14ac:dyDescent="0.2">
      <c r="B16" s="124">
        <v>312</v>
      </c>
      <c r="C16" s="125" t="s">
        <v>9</v>
      </c>
      <c r="D16" s="126">
        <v>16285816207</v>
      </c>
      <c r="E16" s="127">
        <v>16926635944.66</v>
      </c>
      <c r="F16" s="129">
        <v>19793711921.169998</v>
      </c>
      <c r="G16" s="129">
        <v>20967592264.669998</v>
      </c>
      <c r="H16" s="127">
        <v>21939509531.880001</v>
      </c>
      <c r="I16" s="127">
        <v>23617964238</v>
      </c>
      <c r="J16" s="127">
        <v>23273785753</v>
      </c>
      <c r="K16" s="127">
        <v>22813342485.509998</v>
      </c>
      <c r="L16" s="127">
        <v>23889153719</v>
      </c>
      <c r="M16" s="127">
        <v>23668636783</v>
      </c>
      <c r="N16" s="127">
        <v>23776770998</v>
      </c>
      <c r="O16" s="127">
        <v>23594067043</v>
      </c>
      <c r="P16" s="127">
        <v>23360547773</v>
      </c>
      <c r="Q16" s="128">
        <v>23128734227</v>
      </c>
      <c r="T16" s="15">
        <f t="shared" si="0"/>
        <v>-615367966</v>
      </c>
    </row>
    <row r="17" spans="2:20" x14ac:dyDescent="0.2">
      <c r="B17" s="124">
        <v>313</v>
      </c>
      <c r="C17" s="125" t="s">
        <v>10</v>
      </c>
      <c r="D17" s="126">
        <v>509536270018</v>
      </c>
      <c r="E17" s="127">
        <v>522240387019.13</v>
      </c>
      <c r="F17" s="129">
        <v>530704513240.34998</v>
      </c>
      <c r="G17" s="129">
        <v>551801301446.17004</v>
      </c>
      <c r="H17" s="127">
        <v>583523509393.87</v>
      </c>
      <c r="I17" s="127">
        <v>637190990417</v>
      </c>
      <c r="J17" s="127">
        <v>627442154988</v>
      </c>
      <c r="K17" s="127">
        <v>630547372527.85999</v>
      </c>
      <c r="L17" s="127">
        <v>694450038058</v>
      </c>
      <c r="M17" s="127">
        <v>688593474537</v>
      </c>
      <c r="N17" s="127">
        <v>709590496869</v>
      </c>
      <c r="O17" s="127">
        <v>704521971027</v>
      </c>
      <c r="P17" s="127">
        <v>716740289313</v>
      </c>
      <c r="Q17" s="128">
        <v>744836906971</v>
      </c>
      <c r="T17" s="15">
        <f t="shared" si="0"/>
        <v>-67007883070</v>
      </c>
    </row>
    <row r="18" spans="2:20" x14ac:dyDescent="0.2">
      <c r="B18" s="124">
        <v>314</v>
      </c>
      <c r="C18" s="125" t="s">
        <v>11</v>
      </c>
      <c r="D18" s="126">
        <v>54309686859</v>
      </c>
      <c r="E18" s="127">
        <v>57336265815.32</v>
      </c>
      <c r="F18" s="129">
        <v>60333900673.580002</v>
      </c>
      <c r="G18" s="129">
        <v>65765353856.540001</v>
      </c>
      <c r="H18" s="127">
        <v>73419098678.029999</v>
      </c>
      <c r="I18" s="127">
        <v>77605048113</v>
      </c>
      <c r="J18" s="127">
        <v>76086680395</v>
      </c>
      <c r="K18" s="127">
        <v>78998915917.699997</v>
      </c>
      <c r="L18" s="127">
        <v>82269358975</v>
      </c>
      <c r="M18" s="127">
        <v>80881603111</v>
      </c>
      <c r="N18" s="127">
        <v>85597415182</v>
      </c>
      <c r="O18" s="127">
        <v>84319863852</v>
      </c>
      <c r="P18" s="127">
        <v>83728839718</v>
      </c>
      <c r="Q18" s="128">
        <v>84458272997</v>
      </c>
      <c r="T18" s="15">
        <f t="shared" si="0"/>
        <v>-6182678580</v>
      </c>
    </row>
    <row r="19" spans="2:20" x14ac:dyDescent="0.2">
      <c r="B19" s="124">
        <v>315</v>
      </c>
      <c r="C19" s="125" t="s">
        <v>12</v>
      </c>
      <c r="D19" s="126">
        <v>3543563355</v>
      </c>
      <c r="E19" s="127">
        <v>3919765467.7199998</v>
      </c>
      <c r="F19" s="129">
        <v>4339451369.0500002</v>
      </c>
      <c r="G19" s="129">
        <v>5123914430.2200003</v>
      </c>
      <c r="H19" s="127">
        <v>5394020588.9300003</v>
      </c>
      <c r="I19" s="127">
        <v>14073770032</v>
      </c>
      <c r="J19" s="127">
        <v>6263049143</v>
      </c>
      <c r="K19" s="127">
        <v>5943280999.1000004</v>
      </c>
      <c r="L19" s="127">
        <v>17899438896</v>
      </c>
      <c r="M19" s="127">
        <v>8309288896</v>
      </c>
      <c r="N19" s="127">
        <v>11350123915</v>
      </c>
      <c r="O19" s="127">
        <v>5290404735</v>
      </c>
      <c r="P19" s="127">
        <v>4446840208</v>
      </c>
      <c r="Q19" s="128">
        <v>4437053082</v>
      </c>
      <c r="T19" s="15">
        <f t="shared" si="0"/>
        <v>-11636389753</v>
      </c>
    </row>
    <row r="20" spans="2:20" x14ac:dyDescent="0.2">
      <c r="B20" s="124">
        <v>317</v>
      </c>
      <c r="C20" s="125" t="s">
        <v>13</v>
      </c>
      <c r="D20" s="126">
        <v>3004637595</v>
      </c>
      <c r="E20" s="127">
        <v>3329685982.79</v>
      </c>
      <c r="F20" s="129">
        <v>3324441846.3299999</v>
      </c>
      <c r="G20" s="129">
        <v>3272958269.3800001</v>
      </c>
      <c r="H20" s="127">
        <v>4018259704.6999998</v>
      </c>
      <c r="I20" s="127">
        <v>11501908279</v>
      </c>
      <c r="J20" s="127">
        <v>4920733029</v>
      </c>
      <c r="K20" s="127">
        <v>4646839124.5299997</v>
      </c>
      <c r="L20" s="127">
        <v>31931530110</v>
      </c>
      <c r="M20" s="127">
        <v>10433890015</v>
      </c>
      <c r="N20" s="127">
        <v>29380919227</v>
      </c>
      <c r="O20" s="127">
        <v>3845701567</v>
      </c>
      <c r="P20" s="127">
        <v>3661744217</v>
      </c>
      <c r="Q20" s="128">
        <v>3659136857</v>
      </c>
      <c r="T20" s="15">
        <f t="shared" si="0"/>
        <v>-27010797081</v>
      </c>
    </row>
    <row r="21" spans="2:20" x14ac:dyDescent="0.2">
      <c r="B21" s="124">
        <v>321</v>
      </c>
      <c r="C21" s="125" t="s">
        <v>40</v>
      </c>
      <c r="D21" s="126">
        <v>3425016820</v>
      </c>
      <c r="E21" s="127">
        <v>3642304285.4899998</v>
      </c>
      <c r="F21" s="129">
        <v>3927443927.96</v>
      </c>
      <c r="G21" s="129">
        <v>4107793016.3400002</v>
      </c>
      <c r="H21" s="127">
        <v>4048479235.7199998</v>
      </c>
      <c r="I21" s="127">
        <v>4390784794</v>
      </c>
      <c r="J21" s="127">
        <v>4390784794</v>
      </c>
      <c r="K21" s="127">
        <v>4343275649.75</v>
      </c>
      <c r="L21" s="127">
        <v>4360546000</v>
      </c>
      <c r="M21" s="127">
        <v>4360546000</v>
      </c>
      <c r="N21" s="127">
        <v>4380546000</v>
      </c>
      <c r="O21" s="127">
        <v>4380546000</v>
      </c>
      <c r="P21" s="127">
        <v>4675711386</v>
      </c>
      <c r="Q21" s="128">
        <v>4675711386</v>
      </c>
      <c r="T21" s="15">
        <f t="shared" si="0"/>
        <v>30238794</v>
      </c>
    </row>
    <row r="22" spans="2:20" x14ac:dyDescent="0.2">
      <c r="B22" s="124">
        <v>322</v>
      </c>
      <c r="C22" s="125" t="s">
        <v>14</v>
      </c>
      <c r="D22" s="126">
        <v>21529880883</v>
      </c>
      <c r="E22" s="127">
        <v>21526098297.860001</v>
      </c>
      <c r="F22" s="129">
        <v>26151403185.43</v>
      </c>
      <c r="G22" s="129">
        <v>32747558625.07</v>
      </c>
      <c r="H22" s="127">
        <v>32832178604.049999</v>
      </c>
      <c r="I22" s="127">
        <v>39596672278</v>
      </c>
      <c r="J22" s="127">
        <v>35578098113</v>
      </c>
      <c r="K22" s="127">
        <v>36330266189.57</v>
      </c>
      <c r="L22" s="127">
        <v>49104100259</v>
      </c>
      <c r="M22" s="127">
        <v>37064266259</v>
      </c>
      <c r="N22" s="127">
        <v>46966114012</v>
      </c>
      <c r="O22" s="127">
        <v>36955055902</v>
      </c>
      <c r="P22" s="127">
        <v>28796002650</v>
      </c>
      <c r="Q22" s="128">
        <v>28743004583</v>
      </c>
      <c r="T22" s="15">
        <f t="shared" si="0"/>
        <v>-13526002146</v>
      </c>
    </row>
    <row r="23" spans="2:20" x14ac:dyDescent="0.2">
      <c r="B23" s="124">
        <v>327</v>
      </c>
      <c r="C23" s="125" t="s">
        <v>15</v>
      </c>
      <c r="D23" s="126">
        <v>30280002744</v>
      </c>
      <c r="E23" s="127">
        <v>29117266801.970001</v>
      </c>
      <c r="F23" s="129">
        <v>37026538801.510002</v>
      </c>
      <c r="G23" s="129">
        <v>39512443255.529999</v>
      </c>
      <c r="H23" s="127">
        <v>37724866774.18</v>
      </c>
      <c r="I23" s="127">
        <v>72555424741</v>
      </c>
      <c r="J23" s="127">
        <v>53685691420</v>
      </c>
      <c r="K23" s="127">
        <v>57483194336.160004</v>
      </c>
      <c r="L23" s="127">
        <v>90472681089</v>
      </c>
      <c r="M23" s="127">
        <v>76972170281</v>
      </c>
      <c r="N23" s="127">
        <v>115997437890</v>
      </c>
      <c r="O23" s="127">
        <v>76294415076</v>
      </c>
      <c r="P23" s="127">
        <v>50968860109</v>
      </c>
      <c r="Q23" s="128">
        <v>50727787044</v>
      </c>
      <c r="T23" s="15">
        <f t="shared" si="0"/>
        <v>-36786989669</v>
      </c>
    </row>
    <row r="24" spans="2:20" x14ac:dyDescent="0.2">
      <c r="B24" s="124">
        <v>328</v>
      </c>
      <c r="C24" s="125" t="s">
        <v>16</v>
      </c>
      <c r="D24" s="126">
        <v>619751021</v>
      </c>
      <c r="E24" s="127">
        <v>666711321.21000004</v>
      </c>
      <c r="F24" s="129">
        <v>709322003.51999998</v>
      </c>
      <c r="G24" s="129">
        <v>643823529.23000002</v>
      </c>
      <c r="H24" s="127">
        <v>2488500877.6900001</v>
      </c>
      <c r="I24" s="127">
        <v>1468076432</v>
      </c>
      <c r="J24" s="127">
        <v>1459351086</v>
      </c>
      <c r="K24" s="127">
        <v>1168760102.04</v>
      </c>
      <c r="L24" s="127">
        <v>2585053062</v>
      </c>
      <c r="M24" s="127">
        <v>2585053062</v>
      </c>
      <c r="N24" s="127">
        <v>2236424562</v>
      </c>
      <c r="O24" s="127">
        <v>2236424562</v>
      </c>
      <c r="P24" s="127">
        <v>2252604062</v>
      </c>
      <c r="Q24" s="128">
        <v>2210975562</v>
      </c>
      <c r="T24" s="15">
        <f t="shared" si="0"/>
        <v>-1125701976</v>
      </c>
    </row>
    <row r="25" spans="2:20" s="11" customFormat="1" x14ac:dyDescent="0.2">
      <c r="B25" s="130">
        <v>329</v>
      </c>
      <c r="C25" s="131" t="s">
        <v>17</v>
      </c>
      <c r="D25" s="132">
        <v>16430222854</v>
      </c>
      <c r="E25" s="127">
        <v>19136918720.48</v>
      </c>
      <c r="F25" s="127">
        <f>22442018153.41-151237555</f>
        <v>22290780598.41</v>
      </c>
      <c r="G25" s="127">
        <v>24165592121.779999</v>
      </c>
      <c r="H25" s="127">
        <v>26948323255</v>
      </c>
      <c r="I25" s="127">
        <v>57415756297</v>
      </c>
      <c r="J25" s="127">
        <v>24407650157</v>
      </c>
      <c r="K25" s="127">
        <v>29861826553.09</v>
      </c>
      <c r="L25" s="127">
        <v>69444982069</v>
      </c>
      <c r="M25" s="127">
        <v>37030206753</v>
      </c>
      <c r="N25" s="127">
        <v>55354336170</v>
      </c>
      <c r="O25" s="127">
        <v>25130122976</v>
      </c>
      <c r="P25" s="127">
        <v>25172730336</v>
      </c>
      <c r="Q25" s="128">
        <v>25203493376</v>
      </c>
      <c r="T25" s="15">
        <f t="shared" si="0"/>
        <v>-45037331912</v>
      </c>
    </row>
    <row r="26" spans="2:20" x14ac:dyDescent="0.2">
      <c r="B26" s="124">
        <v>333</v>
      </c>
      <c r="C26" s="125" t="s">
        <v>18</v>
      </c>
      <c r="D26" s="126">
        <v>124801808606</v>
      </c>
      <c r="E26" s="127">
        <v>130374440357.38</v>
      </c>
      <c r="F26" s="129">
        <v>136799301352.91</v>
      </c>
      <c r="G26" s="129">
        <v>149246611965.97</v>
      </c>
      <c r="H26" s="127">
        <v>170088678723.62</v>
      </c>
      <c r="I26" s="127">
        <v>205759166364</v>
      </c>
      <c r="J26" s="127">
        <v>195700679620</v>
      </c>
      <c r="K26" s="127">
        <v>194081671109.51001</v>
      </c>
      <c r="L26" s="127">
        <v>226967000210</v>
      </c>
      <c r="M26" s="127">
        <v>214778673954</v>
      </c>
      <c r="N26" s="127">
        <v>239655319850</v>
      </c>
      <c r="O26" s="127">
        <v>226461098351</v>
      </c>
      <c r="P26" s="127">
        <v>228686704882</v>
      </c>
      <c r="Q26" s="128">
        <v>228648045682</v>
      </c>
      <c r="T26" s="15">
        <f t="shared" si="0"/>
        <v>-31266320590</v>
      </c>
    </row>
    <row r="27" spans="2:20" x14ac:dyDescent="0.2">
      <c r="B27" s="124">
        <v>334</v>
      </c>
      <c r="C27" s="125" t="s">
        <v>19</v>
      </c>
      <c r="D27" s="126">
        <v>10261009486</v>
      </c>
      <c r="E27" s="127">
        <v>11018465250.879999</v>
      </c>
      <c r="F27" s="129">
        <v>11670513722.74</v>
      </c>
      <c r="G27" s="129">
        <v>12065951144.26</v>
      </c>
      <c r="H27" s="127">
        <v>13915783493.9</v>
      </c>
      <c r="I27" s="127">
        <v>14783403358</v>
      </c>
      <c r="J27" s="127">
        <v>14318304896</v>
      </c>
      <c r="K27" s="127">
        <v>14877986113.690001</v>
      </c>
      <c r="L27" s="127">
        <v>16549131176</v>
      </c>
      <c r="M27" s="127">
        <v>16228353648</v>
      </c>
      <c r="N27" s="127">
        <v>15018911330</v>
      </c>
      <c r="O27" s="127">
        <v>14760379235</v>
      </c>
      <c r="P27" s="127">
        <v>14738096513</v>
      </c>
      <c r="Q27" s="128">
        <v>14455515254</v>
      </c>
      <c r="T27" s="15">
        <f t="shared" si="0"/>
        <v>-2230826280</v>
      </c>
    </row>
    <row r="28" spans="2:20" x14ac:dyDescent="0.2">
      <c r="B28" s="124">
        <v>335</v>
      </c>
      <c r="C28" s="125" t="s">
        <v>20</v>
      </c>
      <c r="D28" s="126">
        <v>5889995353</v>
      </c>
      <c r="E28" s="127">
        <v>6069508320.5100002</v>
      </c>
      <c r="F28" s="129">
        <v>7172746650.5600004</v>
      </c>
      <c r="G28" s="129">
        <v>7511046624.2200003</v>
      </c>
      <c r="H28" s="127">
        <v>7518930417.5</v>
      </c>
      <c r="I28" s="127">
        <v>8203095540</v>
      </c>
      <c r="J28" s="127">
        <v>7317450479</v>
      </c>
      <c r="K28" s="127">
        <v>7583175555.9899998</v>
      </c>
      <c r="L28" s="127">
        <v>11000443374</v>
      </c>
      <c r="M28" s="127">
        <v>9100443374</v>
      </c>
      <c r="N28" s="127">
        <v>10038349373</v>
      </c>
      <c r="O28" s="127">
        <v>8438349373</v>
      </c>
      <c r="P28" s="127">
        <v>8571599897</v>
      </c>
      <c r="Q28" s="128">
        <v>9068992537</v>
      </c>
      <c r="T28" s="15">
        <f t="shared" si="0"/>
        <v>-3682992895</v>
      </c>
    </row>
    <row r="29" spans="2:20" x14ac:dyDescent="0.2">
      <c r="B29" s="124">
        <v>336</v>
      </c>
      <c r="C29" s="125" t="s">
        <v>21</v>
      </c>
      <c r="D29" s="126">
        <v>21627004646</v>
      </c>
      <c r="E29" s="127">
        <v>24291080484.040001</v>
      </c>
      <c r="F29" s="129">
        <v>24403690729.02</v>
      </c>
      <c r="G29" s="129">
        <v>26116136595.09</v>
      </c>
      <c r="H29" s="127">
        <v>28218975237.290001</v>
      </c>
      <c r="I29" s="127">
        <v>30489782592</v>
      </c>
      <c r="J29" s="127">
        <v>30253797016</v>
      </c>
      <c r="K29" s="127">
        <v>30695601329.040001</v>
      </c>
      <c r="L29" s="127">
        <v>31891409426</v>
      </c>
      <c r="M29" s="127">
        <v>31792288939</v>
      </c>
      <c r="N29" s="127">
        <v>31945115445</v>
      </c>
      <c r="O29" s="127">
        <v>31856488666</v>
      </c>
      <c r="P29" s="127">
        <v>32872900986</v>
      </c>
      <c r="Q29" s="128">
        <v>33129534426</v>
      </c>
      <c r="T29" s="15">
        <f t="shared" si="0"/>
        <v>-1637612410</v>
      </c>
    </row>
    <row r="30" spans="2:20" x14ac:dyDescent="0.2">
      <c r="B30" s="124">
        <v>343</v>
      </c>
      <c r="C30" s="125" t="s">
        <v>22</v>
      </c>
      <c r="D30" s="126">
        <v>124573913</v>
      </c>
      <c r="E30" s="127">
        <v>143785813.58000001</v>
      </c>
      <c r="F30" s="129">
        <v>144376480.27000001</v>
      </c>
      <c r="G30" s="129">
        <v>153794880.28999999</v>
      </c>
      <c r="H30" s="127">
        <v>158534197.59</v>
      </c>
      <c r="I30" s="127">
        <v>167195335</v>
      </c>
      <c r="J30" s="127">
        <v>167195335</v>
      </c>
      <c r="K30" s="127">
        <v>169618882.53999999</v>
      </c>
      <c r="L30" s="127">
        <v>171776819</v>
      </c>
      <c r="M30" s="127">
        <v>171776819</v>
      </c>
      <c r="N30" s="127">
        <v>168776819</v>
      </c>
      <c r="O30" s="127">
        <v>168776819</v>
      </c>
      <c r="P30" s="127">
        <v>168776819</v>
      </c>
      <c r="Q30" s="128">
        <v>168776819</v>
      </c>
      <c r="T30" s="15">
        <f t="shared" si="0"/>
        <v>-4581484</v>
      </c>
    </row>
    <row r="31" spans="2:20" x14ac:dyDescent="0.2">
      <c r="B31" s="124">
        <v>344</v>
      </c>
      <c r="C31" s="125" t="s">
        <v>23</v>
      </c>
      <c r="D31" s="126">
        <v>162711684</v>
      </c>
      <c r="E31" s="127">
        <v>164983914.19999999</v>
      </c>
      <c r="F31" s="129">
        <v>166793195.62</v>
      </c>
      <c r="G31" s="129">
        <v>194483329.56</v>
      </c>
      <c r="H31" s="127">
        <v>191307496.63999999</v>
      </c>
      <c r="I31" s="127">
        <v>196462520</v>
      </c>
      <c r="J31" s="127">
        <v>190675520</v>
      </c>
      <c r="K31" s="127">
        <v>189748980.13999999</v>
      </c>
      <c r="L31" s="127">
        <v>213014292</v>
      </c>
      <c r="M31" s="127">
        <v>207411792</v>
      </c>
      <c r="N31" s="127">
        <v>209137712</v>
      </c>
      <c r="O31" s="127">
        <v>202737712</v>
      </c>
      <c r="P31" s="127">
        <v>203063632</v>
      </c>
      <c r="Q31" s="128">
        <v>202411792</v>
      </c>
      <c r="T31" s="15">
        <f t="shared" si="0"/>
        <v>-22338772</v>
      </c>
    </row>
    <row r="32" spans="2:20" x14ac:dyDescent="0.2">
      <c r="B32" s="124">
        <v>345</v>
      </c>
      <c r="C32" s="125" t="s">
        <v>24</v>
      </c>
      <c r="D32" s="126">
        <v>1017147075</v>
      </c>
      <c r="E32" s="127">
        <v>900115378.82000005</v>
      </c>
      <c r="F32" s="129">
        <v>936769775.86000001</v>
      </c>
      <c r="G32" s="129">
        <v>1068603297.6</v>
      </c>
      <c r="H32" s="127">
        <v>1159122867.3</v>
      </c>
      <c r="I32" s="127">
        <v>1304798306</v>
      </c>
      <c r="J32" s="127">
        <v>1295853306</v>
      </c>
      <c r="K32" s="127">
        <v>1358090967</v>
      </c>
      <c r="L32" s="127">
        <v>1493382719</v>
      </c>
      <c r="M32" s="127">
        <v>1479426278</v>
      </c>
      <c r="N32" s="127">
        <v>1929632196</v>
      </c>
      <c r="O32" s="127">
        <v>1907315363</v>
      </c>
      <c r="P32" s="127">
        <v>1180527567</v>
      </c>
      <c r="Q32" s="128">
        <v>1179875727</v>
      </c>
      <c r="T32" s="15">
        <f t="shared" si="0"/>
        <v>-197529413</v>
      </c>
    </row>
    <row r="33" spans="2:20" x14ac:dyDescent="0.2">
      <c r="B33" s="124">
        <v>346</v>
      </c>
      <c r="C33" s="125" t="s">
        <v>25</v>
      </c>
      <c r="D33" s="126">
        <v>2752118385</v>
      </c>
      <c r="E33" s="127">
        <v>2835708156.27</v>
      </c>
      <c r="F33" s="129">
        <v>2981464536.0599999</v>
      </c>
      <c r="G33" s="129">
        <v>3108287922.3699999</v>
      </c>
      <c r="H33" s="127">
        <v>3317655304.54</v>
      </c>
      <c r="I33" s="127">
        <v>3524639347</v>
      </c>
      <c r="J33" s="127">
        <v>3500142710</v>
      </c>
      <c r="K33" s="127">
        <v>3523710778.27</v>
      </c>
      <c r="L33" s="127">
        <v>3633798122</v>
      </c>
      <c r="M33" s="127">
        <v>3627151183</v>
      </c>
      <c r="N33" s="127">
        <v>3589692079</v>
      </c>
      <c r="O33" s="127">
        <v>3589692079</v>
      </c>
      <c r="P33" s="127">
        <v>3596728463</v>
      </c>
      <c r="Q33" s="128">
        <v>3595844010</v>
      </c>
      <c r="T33" s="15">
        <f t="shared" si="0"/>
        <v>-133655412</v>
      </c>
    </row>
    <row r="34" spans="2:20" x14ac:dyDescent="0.2">
      <c r="B34" s="124">
        <v>348</v>
      </c>
      <c r="C34" s="125" t="s">
        <v>26</v>
      </c>
      <c r="D34" s="126">
        <v>124163102</v>
      </c>
      <c r="E34" s="127">
        <v>130768903.14</v>
      </c>
      <c r="F34" s="129">
        <v>154347121.03999999</v>
      </c>
      <c r="G34" s="129">
        <v>152178041.63</v>
      </c>
      <c r="H34" s="127">
        <v>159732313.28999999</v>
      </c>
      <c r="I34" s="127">
        <v>179247759</v>
      </c>
      <c r="J34" s="127">
        <v>174269761</v>
      </c>
      <c r="K34" s="127">
        <v>185212031.83000001</v>
      </c>
      <c r="L34" s="127">
        <v>185128512</v>
      </c>
      <c r="M34" s="127">
        <v>181186009</v>
      </c>
      <c r="N34" s="127">
        <v>169797761</v>
      </c>
      <c r="O34" s="127">
        <v>169797761</v>
      </c>
      <c r="P34" s="127">
        <v>168297761</v>
      </c>
      <c r="Q34" s="128">
        <v>167297761</v>
      </c>
      <c r="T34" s="15">
        <f t="shared" si="0"/>
        <v>-10858751</v>
      </c>
    </row>
    <row r="35" spans="2:20" x14ac:dyDescent="0.2">
      <c r="B35" s="124">
        <v>349</v>
      </c>
      <c r="C35" s="125" t="s">
        <v>27</v>
      </c>
      <c r="D35" s="126">
        <v>194074123</v>
      </c>
      <c r="E35" s="127">
        <v>217981962.47999999</v>
      </c>
      <c r="F35" s="129">
        <v>226432618.90000001</v>
      </c>
      <c r="G35" s="129">
        <v>286379477.62</v>
      </c>
      <c r="H35" s="127">
        <v>294476529.86000001</v>
      </c>
      <c r="I35" s="127">
        <v>295403397</v>
      </c>
      <c r="J35" s="127">
        <v>295403397</v>
      </c>
      <c r="K35" s="127">
        <v>312466225.38</v>
      </c>
      <c r="L35" s="127">
        <v>302164728</v>
      </c>
      <c r="M35" s="127">
        <v>302164728</v>
      </c>
      <c r="N35" s="127">
        <v>292164728</v>
      </c>
      <c r="O35" s="127">
        <v>292164728</v>
      </c>
      <c r="P35" s="127">
        <v>297164728</v>
      </c>
      <c r="Q35" s="128">
        <v>297164728</v>
      </c>
      <c r="T35" s="15">
        <f t="shared" si="0"/>
        <v>-6761331</v>
      </c>
    </row>
    <row r="36" spans="2:20" x14ac:dyDescent="0.2">
      <c r="B36" s="124">
        <v>353</v>
      </c>
      <c r="C36" s="125" t="s">
        <v>28</v>
      </c>
      <c r="D36" s="126">
        <v>202065344</v>
      </c>
      <c r="E36" s="127">
        <v>197158597.47999999</v>
      </c>
      <c r="F36" s="129">
        <v>203474896.02000001</v>
      </c>
      <c r="G36" s="129">
        <v>218708564.05000001</v>
      </c>
      <c r="H36" s="127">
        <v>241891557.33000001</v>
      </c>
      <c r="I36" s="127">
        <v>254126162</v>
      </c>
      <c r="J36" s="127">
        <v>254126162</v>
      </c>
      <c r="K36" s="127">
        <v>269368613.63</v>
      </c>
      <c r="L36" s="127">
        <v>258656875</v>
      </c>
      <c r="M36" s="127">
        <v>258656875</v>
      </c>
      <c r="N36" s="127">
        <v>253982795</v>
      </c>
      <c r="O36" s="127">
        <v>253982795</v>
      </c>
      <c r="P36" s="127">
        <v>254308715</v>
      </c>
      <c r="Q36" s="128">
        <v>253656875</v>
      </c>
      <c r="T36" s="15">
        <f t="shared" si="0"/>
        <v>-4530713</v>
      </c>
    </row>
    <row r="37" spans="2:20" x14ac:dyDescent="0.2">
      <c r="B37" s="124">
        <v>355</v>
      </c>
      <c r="C37" s="125" t="s">
        <v>37</v>
      </c>
      <c r="D37" s="126">
        <v>146872652</v>
      </c>
      <c r="E37" s="127">
        <v>158623000.87</v>
      </c>
      <c r="F37" s="129">
        <v>173011126.91999999</v>
      </c>
      <c r="G37" s="129">
        <v>176143149.30000001</v>
      </c>
      <c r="H37" s="127">
        <v>243374743.66</v>
      </c>
      <c r="I37" s="127">
        <v>234531913</v>
      </c>
      <c r="J37" s="127">
        <v>234531913</v>
      </c>
      <c r="K37" s="127">
        <v>199871060.44999999</v>
      </c>
      <c r="L37" s="127">
        <v>259348252</v>
      </c>
      <c r="M37" s="127">
        <v>257370322</v>
      </c>
      <c r="N37" s="127">
        <v>182870322</v>
      </c>
      <c r="O37" s="127">
        <v>182870322</v>
      </c>
      <c r="P37" s="127">
        <v>182870322</v>
      </c>
      <c r="Q37" s="128">
        <v>182870322</v>
      </c>
      <c r="T37" s="15">
        <f t="shared" si="0"/>
        <v>-24816339</v>
      </c>
    </row>
    <row r="38" spans="2:20" x14ac:dyDescent="0.2">
      <c r="B38" s="124">
        <v>358</v>
      </c>
      <c r="C38" s="125" t="s">
        <v>29</v>
      </c>
      <c r="D38" s="126">
        <v>155074670</v>
      </c>
      <c r="E38" s="127">
        <v>178511690.72999999</v>
      </c>
      <c r="F38" s="129">
        <v>172050755.53999999</v>
      </c>
      <c r="G38" s="129">
        <v>238379249.5</v>
      </c>
      <c r="H38" s="127">
        <v>314596850.56999999</v>
      </c>
      <c r="I38" s="127">
        <v>231559248</v>
      </c>
      <c r="J38" s="127">
        <v>231559248</v>
      </c>
      <c r="K38" s="127">
        <v>214508803.74000001</v>
      </c>
      <c r="L38" s="127">
        <v>239788895</v>
      </c>
      <c r="M38" s="127">
        <v>239788895</v>
      </c>
      <c r="N38" s="127">
        <v>236988895</v>
      </c>
      <c r="O38" s="127">
        <v>236988895</v>
      </c>
      <c r="P38" s="127">
        <v>236988895</v>
      </c>
      <c r="Q38" s="128">
        <v>222217595</v>
      </c>
      <c r="T38" s="15">
        <f t="shared" si="0"/>
        <v>-8229647</v>
      </c>
    </row>
    <row r="39" spans="2:20" x14ac:dyDescent="0.2">
      <c r="B39" s="124">
        <v>359</v>
      </c>
      <c r="C39" s="125" t="s">
        <v>152</v>
      </c>
      <c r="D39" s="126"/>
      <c r="E39" s="127"/>
      <c r="F39" s="129"/>
      <c r="G39" s="129"/>
      <c r="H39" s="127">
        <v>16726699.529999999</v>
      </c>
      <c r="I39" s="127">
        <v>25503936</v>
      </c>
      <c r="J39" s="127">
        <v>25503936</v>
      </c>
      <c r="K39" s="127">
        <v>23210191.5</v>
      </c>
      <c r="L39" s="127">
        <v>24925531</v>
      </c>
      <c r="M39" s="127">
        <v>24925531</v>
      </c>
      <c r="N39" s="127">
        <v>25075531</v>
      </c>
      <c r="O39" s="127">
        <v>25075531</v>
      </c>
      <c r="P39" s="127">
        <v>26075531</v>
      </c>
      <c r="Q39" s="128">
        <v>26075531</v>
      </c>
      <c r="T39" s="15">
        <f t="shared" si="0"/>
        <v>578405</v>
      </c>
    </row>
    <row r="40" spans="2:20" x14ac:dyDescent="0.2">
      <c r="B40" s="124">
        <v>361</v>
      </c>
      <c r="C40" s="125" t="s">
        <v>41</v>
      </c>
      <c r="D40" s="126">
        <v>4452258267</v>
      </c>
      <c r="E40" s="127">
        <v>4693749105.6199999</v>
      </c>
      <c r="F40" s="129">
        <v>4777930160.1700001</v>
      </c>
      <c r="G40" s="129">
        <v>5231659778.6999998</v>
      </c>
      <c r="H40" s="127">
        <v>5619720168.2399998</v>
      </c>
      <c r="I40" s="127">
        <v>6022421793</v>
      </c>
      <c r="J40" s="127">
        <v>6022421793</v>
      </c>
      <c r="K40" s="127">
        <v>6093427633.9300003</v>
      </c>
      <c r="L40" s="127">
        <v>6563390450</v>
      </c>
      <c r="M40" s="127">
        <v>6562043000</v>
      </c>
      <c r="N40" s="127">
        <v>6769651580</v>
      </c>
      <c r="O40" s="127">
        <v>6769441630</v>
      </c>
      <c r="P40" s="127">
        <v>6769441630</v>
      </c>
      <c r="Q40" s="128">
        <v>6769441630</v>
      </c>
      <c r="T40" s="15">
        <f t="shared" si="0"/>
        <v>-540968657</v>
      </c>
    </row>
    <row r="41" spans="2:20" x14ac:dyDescent="0.2">
      <c r="B41" s="124">
        <v>362</v>
      </c>
      <c r="C41" s="125" t="s">
        <v>181</v>
      </c>
      <c r="D41" s="126">
        <v>0</v>
      </c>
      <c r="E41" s="127">
        <v>0</v>
      </c>
      <c r="F41" s="129">
        <v>0</v>
      </c>
      <c r="G41" s="129">
        <v>0</v>
      </c>
      <c r="H41" s="127">
        <v>0</v>
      </c>
      <c r="I41" s="127">
        <v>0</v>
      </c>
      <c r="J41" s="127">
        <v>0</v>
      </c>
      <c r="K41" s="127">
        <v>8069760.8099999996</v>
      </c>
      <c r="L41" s="127">
        <v>85923875</v>
      </c>
      <c r="M41" s="127">
        <v>85923875</v>
      </c>
      <c r="N41" s="127">
        <v>6981874656</v>
      </c>
      <c r="O41" s="127">
        <v>6981874656</v>
      </c>
      <c r="P41" s="127">
        <v>6981874655</v>
      </c>
      <c r="Q41" s="128">
        <v>6981874655</v>
      </c>
      <c r="T41" s="15"/>
    </row>
    <row r="42" spans="2:20" ht="25.5" x14ac:dyDescent="0.2">
      <c r="B42" s="124">
        <v>371</v>
      </c>
      <c r="C42" s="133" t="s">
        <v>144</v>
      </c>
      <c r="D42" s="126"/>
      <c r="E42" s="127"/>
      <c r="F42" s="129"/>
      <c r="G42" s="129">
        <v>15542666.23</v>
      </c>
      <c r="H42" s="127">
        <v>26676552.649999999</v>
      </c>
      <c r="I42" s="127">
        <v>34816619</v>
      </c>
      <c r="J42" s="127">
        <v>34816619</v>
      </c>
      <c r="K42" s="127">
        <v>28158022.280000001</v>
      </c>
      <c r="L42" s="127">
        <v>34444691</v>
      </c>
      <c r="M42" s="127">
        <v>34444691</v>
      </c>
      <c r="N42" s="127">
        <v>32521772</v>
      </c>
      <c r="O42" s="127">
        <v>32521772</v>
      </c>
      <c r="P42" s="127">
        <v>32521772</v>
      </c>
      <c r="Q42" s="128">
        <v>32521772</v>
      </c>
      <c r="T42" s="15">
        <f t="shared" si="0"/>
        <v>371928</v>
      </c>
    </row>
    <row r="43" spans="2:20" x14ac:dyDescent="0.2">
      <c r="B43" s="124">
        <v>372</v>
      </c>
      <c r="C43" s="125" t="s">
        <v>30</v>
      </c>
      <c r="D43" s="126">
        <v>53530107</v>
      </c>
      <c r="E43" s="127">
        <v>55788451.200000003</v>
      </c>
      <c r="F43" s="129">
        <v>57544526.359999999</v>
      </c>
      <c r="G43" s="129">
        <v>59531405.600000001</v>
      </c>
      <c r="H43" s="127">
        <v>62964815.869999997</v>
      </c>
      <c r="I43" s="127">
        <v>68154789</v>
      </c>
      <c r="J43" s="127">
        <v>68154789</v>
      </c>
      <c r="K43" s="127">
        <v>63894839.829999998</v>
      </c>
      <c r="L43" s="127">
        <v>67310087</v>
      </c>
      <c r="M43" s="127">
        <v>67310087</v>
      </c>
      <c r="N43" s="127">
        <v>68215095</v>
      </c>
      <c r="O43" s="127">
        <v>68215095</v>
      </c>
      <c r="P43" s="127">
        <v>68215095</v>
      </c>
      <c r="Q43" s="128">
        <v>68215095</v>
      </c>
      <c r="T43" s="15">
        <f t="shared" si="0"/>
        <v>844702</v>
      </c>
    </row>
    <row r="44" spans="2:20" x14ac:dyDescent="0.2">
      <c r="B44" s="124">
        <v>373</v>
      </c>
      <c r="C44" s="125" t="s">
        <v>145</v>
      </c>
      <c r="D44" s="126"/>
      <c r="E44" s="127"/>
      <c r="F44" s="129"/>
      <c r="G44" s="129">
        <v>9696961.4900000002</v>
      </c>
      <c r="H44" s="127">
        <v>15920333.16</v>
      </c>
      <c r="I44" s="127">
        <v>19584073</v>
      </c>
      <c r="J44" s="127">
        <v>19584073</v>
      </c>
      <c r="K44" s="127">
        <v>22849747.399999999</v>
      </c>
      <c r="L44" s="127">
        <v>22311260</v>
      </c>
      <c r="M44" s="127">
        <v>22311260</v>
      </c>
      <c r="N44" s="127">
        <v>22311260</v>
      </c>
      <c r="O44" s="127">
        <v>22311260</v>
      </c>
      <c r="P44" s="127">
        <v>22311260</v>
      </c>
      <c r="Q44" s="128">
        <v>22311260</v>
      </c>
      <c r="T44" s="15">
        <f t="shared" si="0"/>
        <v>-2727187</v>
      </c>
    </row>
    <row r="45" spans="2:20" x14ac:dyDescent="0.2">
      <c r="B45" s="124">
        <v>374</v>
      </c>
      <c r="C45" s="125" t="s">
        <v>31</v>
      </c>
      <c r="D45" s="126">
        <v>2067418818</v>
      </c>
      <c r="E45" s="127">
        <v>2105215687.45</v>
      </c>
      <c r="F45" s="129">
        <v>2208089470.5</v>
      </c>
      <c r="G45" s="129">
        <v>2586792388.2399998</v>
      </c>
      <c r="H45" s="127">
        <v>2475661775.5700002</v>
      </c>
      <c r="I45" s="127">
        <v>2698959708</v>
      </c>
      <c r="J45" s="127">
        <v>2697539803</v>
      </c>
      <c r="K45" s="127">
        <v>2630476559.4499998</v>
      </c>
      <c r="L45" s="127">
        <v>2981804229</v>
      </c>
      <c r="M45" s="127">
        <v>2981804229</v>
      </c>
      <c r="N45" s="127">
        <v>2751977074</v>
      </c>
      <c r="O45" s="127">
        <v>2751977074</v>
      </c>
      <c r="P45" s="127">
        <v>2741977074</v>
      </c>
      <c r="Q45" s="128">
        <v>2741977074</v>
      </c>
      <c r="T45" s="15">
        <f t="shared" si="0"/>
        <v>-284264426</v>
      </c>
    </row>
    <row r="46" spans="2:20" x14ac:dyDescent="0.2">
      <c r="B46" s="124">
        <v>375</v>
      </c>
      <c r="C46" s="125" t="s">
        <v>32</v>
      </c>
      <c r="D46" s="126">
        <v>324447120</v>
      </c>
      <c r="E46" s="127">
        <v>342772988.45999998</v>
      </c>
      <c r="F46" s="129">
        <v>351653936.99000001</v>
      </c>
      <c r="G46" s="129">
        <v>402120891.70999998</v>
      </c>
      <c r="H46" s="127">
        <v>394982587.52999997</v>
      </c>
      <c r="I46" s="127">
        <v>429801218</v>
      </c>
      <c r="J46" s="127">
        <v>429801218</v>
      </c>
      <c r="K46" s="127">
        <v>422401123.64999998</v>
      </c>
      <c r="L46" s="127">
        <v>445248327</v>
      </c>
      <c r="M46" s="127">
        <v>445248327</v>
      </c>
      <c r="N46" s="127">
        <v>472914172</v>
      </c>
      <c r="O46" s="127">
        <v>472914172</v>
      </c>
      <c r="P46" s="127">
        <v>474814172</v>
      </c>
      <c r="Q46" s="128">
        <v>472914172</v>
      </c>
      <c r="T46" s="15">
        <f t="shared" si="0"/>
        <v>-15447109</v>
      </c>
    </row>
    <row r="47" spans="2:20" x14ac:dyDescent="0.2">
      <c r="B47" s="124">
        <v>376</v>
      </c>
      <c r="C47" s="125" t="s">
        <v>50</v>
      </c>
      <c r="D47" s="126">
        <v>282333266</v>
      </c>
      <c r="E47" s="127">
        <v>270490912.87</v>
      </c>
      <c r="F47" s="129">
        <v>282522693.76999998</v>
      </c>
      <c r="G47" s="129">
        <v>374944522.54000002</v>
      </c>
      <c r="H47" s="127">
        <v>406274928.60000002</v>
      </c>
      <c r="I47" s="127">
        <v>405838074</v>
      </c>
      <c r="J47" s="127">
        <v>405838074</v>
      </c>
      <c r="K47" s="127">
        <v>426578528.52999997</v>
      </c>
      <c r="L47" s="127">
        <v>452581266</v>
      </c>
      <c r="M47" s="127">
        <v>452581266</v>
      </c>
      <c r="N47" s="127">
        <v>469757283</v>
      </c>
      <c r="O47" s="127">
        <v>469757283</v>
      </c>
      <c r="P47" s="127">
        <v>481202327</v>
      </c>
      <c r="Q47" s="128">
        <v>492647371</v>
      </c>
      <c r="T47" s="15">
        <f t="shared" si="0"/>
        <v>-46743192</v>
      </c>
    </row>
    <row r="48" spans="2:20" x14ac:dyDescent="0.2">
      <c r="B48" s="124">
        <v>377</v>
      </c>
      <c r="C48" s="125" t="s">
        <v>42</v>
      </c>
      <c r="D48" s="126">
        <v>2908811182</v>
      </c>
      <c r="E48" s="127">
        <v>3135577938.9899998</v>
      </c>
      <c r="F48" s="129">
        <v>2822666474.8600001</v>
      </c>
      <c r="G48" s="129">
        <v>2911528277.3899999</v>
      </c>
      <c r="H48" s="127">
        <v>2858977209.5300002</v>
      </c>
      <c r="I48" s="127">
        <v>4274646444</v>
      </c>
      <c r="J48" s="127">
        <v>4174081785</v>
      </c>
      <c r="K48" s="127">
        <v>4315737934.5500002</v>
      </c>
      <c r="L48" s="127">
        <v>4102464850</v>
      </c>
      <c r="M48" s="127">
        <v>3723804449</v>
      </c>
      <c r="N48" s="127">
        <v>4946456032</v>
      </c>
      <c r="O48" s="127">
        <v>4702358600</v>
      </c>
      <c r="P48" s="127">
        <v>5308682215</v>
      </c>
      <c r="Q48" s="128">
        <v>5308682215</v>
      </c>
      <c r="T48" s="15">
        <f t="shared" si="0"/>
        <v>71616935</v>
      </c>
    </row>
    <row r="49" spans="2:20" ht="25.5" x14ac:dyDescent="0.2">
      <c r="B49" s="124">
        <v>378</v>
      </c>
      <c r="C49" s="133" t="s">
        <v>153</v>
      </c>
      <c r="D49" s="126"/>
      <c r="E49" s="127"/>
      <c r="F49" s="129"/>
      <c r="G49" s="129">
        <v>90170026.379999995</v>
      </c>
      <c r="H49" s="127">
        <v>295241316.62</v>
      </c>
      <c r="I49" s="127">
        <v>352460730</v>
      </c>
      <c r="J49" s="127">
        <v>352460730</v>
      </c>
      <c r="K49" s="127">
        <v>423486278.95999998</v>
      </c>
      <c r="L49" s="127">
        <v>425317706</v>
      </c>
      <c r="M49" s="127">
        <v>425317706</v>
      </c>
      <c r="N49" s="127">
        <v>427932108</v>
      </c>
      <c r="O49" s="127">
        <v>427932108</v>
      </c>
      <c r="P49" s="127">
        <v>459089838</v>
      </c>
      <c r="Q49" s="128">
        <v>595437998</v>
      </c>
      <c r="T49" s="15">
        <f t="shared" si="0"/>
        <v>-72856976</v>
      </c>
    </row>
    <row r="50" spans="2:20" x14ac:dyDescent="0.2">
      <c r="B50" s="124">
        <v>381</v>
      </c>
      <c r="C50" s="125" t="s">
        <v>33</v>
      </c>
      <c r="D50" s="126">
        <v>435440953</v>
      </c>
      <c r="E50" s="127">
        <v>472924502.23000002</v>
      </c>
      <c r="F50" s="129">
        <v>496107041.56999999</v>
      </c>
      <c r="G50" s="129">
        <v>503990908.29000002</v>
      </c>
      <c r="H50" s="127">
        <v>575273789.92999995</v>
      </c>
      <c r="I50" s="127">
        <v>894507530</v>
      </c>
      <c r="J50" s="127">
        <v>894507530</v>
      </c>
      <c r="K50" s="127">
        <v>587108469.37</v>
      </c>
      <c r="L50" s="127">
        <v>644751491</v>
      </c>
      <c r="M50" s="127">
        <v>644751491</v>
      </c>
      <c r="N50" s="127">
        <v>853603711</v>
      </c>
      <c r="O50" s="127">
        <v>853603711</v>
      </c>
      <c r="P50" s="127">
        <v>808940731</v>
      </c>
      <c r="Q50" s="128">
        <v>603315311</v>
      </c>
      <c r="T50" s="15">
        <f t="shared" si="0"/>
        <v>249756039</v>
      </c>
    </row>
    <row r="51" spans="2:20" x14ac:dyDescent="0.2">
      <c r="B51" s="124">
        <v>396</v>
      </c>
      <c r="C51" s="125" t="s">
        <v>34</v>
      </c>
      <c r="D51" s="126">
        <v>55894684709</v>
      </c>
      <c r="E51" s="127">
        <v>53193699830.370003</v>
      </c>
      <c r="F51" s="129">
        <v>40653886070.459999</v>
      </c>
      <c r="G51" s="129">
        <v>40151165292.209999</v>
      </c>
      <c r="H51" s="127">
        <v>40729364082.040001</v>
      </c>
      <c r="I51" s="127">
        <v>46499000000</v>
      </c>
      <c r="J51" s="127">
        <v>46499000000</v>
      </c>
      <c r="K51" s="127">
        <v>39551407852.580002</v>
      </c>
      <c r="L51" s="127">
        <v>51810880286</v>
      </c>
      <c r="M51" s="127">
        <v>51810880286</v>
      </c>
      <c r="N51" s="127">
        <v>47981880286</v>
      </c>
      <c r="O51" s="127">
        <v>47981880286</v>
      </c>
      <c r="P51" s="127">
        <v>49966880286</v>
      </c>
      <c r="Q51" s="128">
        <v>51966880286</v>
      </c>
      <c r="T51" s="15">
        <f t="shared" si="0"/>
        <v>-5311880286</v>
      </c>
    </row>
    <row r="52" spans="2:20" x14ac:dyDescent="0.2">
      <c r="B52" s="124">
        <v>397</v>
      </c>
      <c r="C52" s="125" t="s">
        <v>35</v>
      </c>
      <c r="D52" s="126">
        <v>205233301</v>
      </c>
      <c r="E52" s="127">
        <v>262807547.59999999</v>
      </c>
      <c r="F52" s="129">
        <v>336496799.50999999</v>
      </c>
      <c r="G52" s="129">
        <v>65022217.329999998</v>
      </c>
      <c r="H52" s="127">
        <v>2737023.12</v>
      </c>
      <c r="I52" s="127">
        <v>315000000</v>
      </c>
      <c r="J52" s="127">
        <v>315000000</v>
      </c>
      <c r="K52" s="127">
        <v>2083791.98</v>
      </c>
      <c r="L52" s="127">
        <v>20400000000</v>
      </c>
      <c r="M52" s="127">
        <v>20400000000</v>
      </c>
      <c r="N52" s="127">
        <v>20445000000</v>
      </c>
      <c r="O52" s="127">
        <v>20445000000</v>
      </c>
      <c r="P52" s="127">
        <v>19155000000</v>
      </c>
      <c r="Q52" s="128">
        <v>420000000</v>
      </c>
      <c r="T52" s="15">
        <f t="shared" si="0"/>
        <v>-20085000000</v>
      </c>
    </row>
    <row r="53" spans="2:20" x14ac:dyDescent="0.2">
      <c r="B53" s="124">
        <v>398</v>
      </c>
      <c r="C53" s="125" t="s">
        <v>36</v>
      </c>
      <c r="D53" s="126">
        <v>130052010022</v>
      </c>
      <c r="E53" s="127">
        <v>125877042644.28</v>
      </c>
      <c r="F53" s="129">
        <v>132727218108.7</v>
      </c>
      <c r="G53" s="129">
        <v>130654060967.17</v>
      </c>
      <c r="H53" s="127">
        <v>142545374142.10999</v>
      </c>
      <c r="I53" s="127">
        <v>157448129462</v>
      </c>
      <c r="J53" s="127">
        <v>157448129462</v>
      </c>
      <c r="K53" s="127">
        <v>163041125846.72</v>
      </c>
      <c r="L53" s="127">
        <v>330268347439</v>
      </c>
      <c r="M53" s="127">
        <v>330268347439</v>
      </c>
      <c r="N53" s="127">
        <v>227478479667</v>
      </c>
      <c r="O53" s="127">
        <v>227478479667</v>
      </c>
      <c r="P53" s="127">
        <v>225996660452</v>
      </c>
      <c r="Q53" s="128">
        <v>227049397119</v>
      </c>
      <c r="T53" s="15">
        <f t="shared" si="0"/>
        <v>-172820217977</v>
      </c>
    </row>
    <row r="54" spans="2:20" x14ac:dyDescent="0.2">
      <c r="B54" s="134"/>
      <c r="C54" s="125"/>
      <c r="D54" s="125"/>
      <c r="E54" s="127"/>
      <c r="F54" s="129"/>
      <c r="G54" s="129"/>
      <c r="H54" s="127"/>
      <c r="I54" s="127"/>
      <c r="J54" s="127"/>
      <c r="K54" s="127"/>
      <c r="L54" s="127"/>
      <c r="M54" s="127"/>
      <c r="N54" s="127"/>
      <c r="O54" s="127"/>
      <c r="P54" s="127"/>
      <c r="Q54" s="128"/>
      <c r="T54" s="15">
        <f t="shared" si="0"/>
        <v>0</v>
      </c>
    </row>
    <row r="55" spans="2:20" x14ac:dyDescent="0.2">
      <c r="B55" s="134"/>
      <c r="C55" s="125"/>
      <c r="D55" s="125"/>
      <c r="E55" s="127"/>
      <c r="F55" s="129"/>
      <c r="G55" s="129"/>
      <c r="H55" s="127"/>
      <c r="I55" s="127"/>
      <c r="J55" s="127"/>
      <c r="K55" s="127"/>
      <c r="L55" s="127"/>
      <c r="M55" s="127"/>
      <c r="N55" s="127"/>
      <c r="O55" s="127"/>
      <c r="P55" s="127"/>
      <c r="Q55" s="128"/>
      <c r="T55" s="15">
        <f t="shared" si="0"/>
        <v>0</v>
      </c>
    </row>
    <row r="56" spans="2:20" ht="17.25" customHeight="1" x14ac:dyDescent="0.2">
      <c r="B56" s="135"/>
      <c r="C56" s="142" t="s">
        <v>220</v>
      </c>
      <c r="D56" s="136">
        <f t="shared" ref="D56:M56" si="1">SUM(D7:D55)</f>
        <v>1074344457271</v>
      </c>
      <c r="E56" s="137">
        <f t="shared" si="1"/>
        <v>1103774985541.2795</v>
      </c>
      <c r="F56" s="136">
        <f t="shared" si="1"/>
        <v>1136066802378.9602</v>
      </c>
      <c r="G56" s="136">
        <f t="shared" ref="G56" si="2">SUM(G7:G55)</f>
        <v>1196928669597.6799</v>
      </c>
      <c r="H56" s="137">
        <f t="shared" si="1"/>
        <v>1287260869090.9404</v>
      </c>
      <c r="I56" s="137">
        <f t="shared" ref="I56:J56" si="3">SUM(I7:I55)</f>
        <v>1505359071851</v>
      </c>
      <c r="J56" s="137">
        <f t="shared" si="3"/>
        <v>1411475646264</v>
      </c>
      <c r="K56" s="137">
        <f t="shared" si="1"/>
        <v>1425692825710.4995</v>
      </c>
      <c r="L56" s="137">
        <f t="shared" si="1"/>
        <v>1864818723753</v>
      </c>
      <c r="M56" s="137">
        <f t="shared" si="1"/>
        <v>1753282796825</v>
      </c>
      <c r="N56" s="137">
        <v>1808336029790</v>
      </c>
      <c r="O56" s="137">
        <v>1674764904051</v>
      </c>
      <c r="P56" s="137">
        <v>1664595446113</v>
      </c>
      <c r="Q56" s="138">
        <v>1683394496882</v>
      </c>
      <c r="R56" s="89"/>
      <c r="T56" s="15">
        <f t="shared" si="0"/>
        <v>-453343077489</v>
      </c>
    </row>
    <row r="57" spans="2:20" x14ac:dyDescent="0.2">
      <c r="B57" s="91"/>
      <c r="C57" s="91"/>
      <c r="D57" s="90"/>
      <c r="E57" s="92"/>
      <c r="F57" s="90"/>
      <c r="G57" s="91"/>
      <c r="H57" s="92"/>
      <c r="I57" s="93"/>
      <c r="J57" s="94"/>
      <c r="K57" s="92"/>
      <c r="L57" s="92"/>
      <c r="M57" s="92"/>
      <c r="N57" s="92"/>
      <c r="O57" s="92"/>
      <c r="P57" s="92"/>
      <c r="Q57" s="92"/>
    </row>
    <row r="58" spans="2:20" ht="25.5" x14ac:dyDescent="0.2">
      <c r="B58" s="90"/>
      <c r="C58" s="143" t="s">
        <v>156</v>
      </c>
      <c r="D58" s="144">
        <f>'T-1 příjmy '!D56-'T-2 výdaje '!D56</f>
        <v>-63298365577</v>
      </c>
      <c r="E58" s="144">
        <f>'T-1 příjmy '!E56-'T-2 výdaje '!E56</f>
        <v>-42661363686.449585</v>
      </c>
      <c r="F58" s="144">
        <f>'T-1 příjmy '!F56-'T-2 výdaje '!F56</f>
        <v>-13432363444.420166</v>
      </c>
      <c r="G58" s="144">
        <f>'T-1 příjmy '!G56-'T-2 výdaje '!G56</f>
        <v>-430534230.83984375</v>
      </c>
      <c r="H58" s="144">
        <f>'T-1 příjmy '!H56-'T-2 výdaje '!H56</f>
        <v>-3253635572.7104492</v>
      </c>
      <c r="I58" s="144">
        <f>'T-1 příjmy '!I56-'T-2 výdaje '!I56</f>
        <v>-40000000000</v>
      </c>
      <c r="J58" s="144">
        <f>'T-1 příjmy '!J56-'T-2 výdaje '!J56</f>
        <v>-40000000000</v>
      </c>
      <c r="K58" s="144">
        <f>'T-1 příjmy '!K56-'T-2 výdaje '!K56</f>
        <v>-29287660890.339844</v>
      </c>
      <c r="L58" s="144">
        <f>'T-1 příjmy '!L56-'T-2 výdaje '!L56</f>
        <v>-500000000000</v>
      </c>
      <c r="M58" s="144">
        <f>'T-1 příjmy '!M56-'T-2 výdaje '!M56</f>
        <v>-500000000000</v>
      </c>
      <c r="N58" s="144">
        <v>-320000000000</v>
      </c>
      <c r="O58" s="144">
        <v>-345000000000</v>
      </c>
      <c r="P58" s="144">
        <v>-286000000000</v>
      </c>
      <c r="Q58" s="145">
        <v>-252000000000</v>
      </c>
      <c r="R58" s="89"/>
    </row>
    <row r="59" spans="2:20" x14ac:dyDescent="0.2">
      <c r="B59" s="89"/>
    </row>
    <row r="60" spans="2:20" x14ac:dyDescent="0.2">
      <c r="B60" s="101" t="s">
        <v>228</v>
      </c>
    </row>
    <row r="62" spans="2:20" ht="15.75" customHeight="1" x14ac:dyDescent="0.2"/>
    <row r="63" spans="2:20" hidden="1" x14ac:dyDescent="0.2">
      <c r="C63" s="19" t="s">
        <v>141</v>
      </c>
      <c r="D63" s="20">
        <v>17834268743</v>
      </c>
      <c r="E63" s="21">
        <v>19784724434.48</v>
      </c>
      <c r="F63" s="21">
        <f>18760794319+950000000</f>
        <v>19710794319</v>
      </c>
      <c r="G63" s="21"/>
      <c r="H63" s="26"/>
      <c r="I63" s="26"/>
      <c r="J63" s="26"/>
      <c r="K63" s="79"/>
      <c r="M63" s="26">
        <v>18387159195</v>
      </c>
      <c r="N63" s="26">
        <v>18420652700</v>
      </c>
      <c r="O63" s="26"/>
      <c r="P63" s="26"/>
      <c r="Q63" s="26"/>
    </row>
    <row r="64" spans="2:20" hidden="1" x14ac:dyDescent="0.2">
      <c r="C64" s="19" t="s">
        <v>140</v>
      </c>
      <c r="D64" s="20">
        <v>1404045889</v>
      </c>
      <c r="E64" s="20">
        <v>647805714</v>
      </c>
      <c r="F64" s="20">
        <v>950000000</v>
      </c>
      <c r="G64" s="20"/>
      <c r="H64" s="27">
        <v>0</v>
      </c>
      <c r="I64" s="27"/>
      <c r="J64" s="27"/>
      <c r="K64" s="80"/>
      <c r="M64" s="27">
        <v>0</v>
      </c>
      <c r="N64" s="27">
        <v>0</v>
      </c>
      <c r="O64" s="27"/>
      <c r="P64" s="27"/>
      <c r="Q64" s="27"/>
    </row>
    <row r="65" spans="3:17" hidden="1" x14ac:dyDescent="0.2">
      <c r="C65" s="22" t="s">
        <v>142</v>
      </c>
      <c r="D65" s="23">
        <f t="shared" ref="D65:N65" si="4">D63-D64</f>
        <v>16430222854</v>
      </c>
      <c r="E65" s="23">
        <f t="shared" si="4"/>
        <v>19136918720.48</v>
      </c>
      <c r="F65" s="23">
        <f t="shared" si="4"/>
        <v>18760794319</v>
      </c>
      <c r="G65" s="23"/>
      <c r="H65" s="29">
        <f t="shared" si="4"/>
        <v>0</v>
      </c>
      <c r="I65" s="29"/>
      <c r="J65" s="29"/>
      <c r="K65" s="81"/>
      <c r="M65" s="29">
        <f t="shared" si="4"/>
        <v>18387159195</v>
      </c>
      <c r="N65" s="29">
        <f t="shared" si="4"/>
        <v>18420652700</v>
      </c>
      <c r="O65" s="29"/>
      <c r="P65" s="29"/>
      <c r="Q65" s="29"/>
    </row>
    <row r="66" spans="3:17" hidden="1" x14ac:dyDescent="0.2"/>
    <row r="67" spans="3:17" hidden="1" x14ac:dyDescent="0.2">
      <c r="D67" s="15">
        <f t="shared" ref="D67:N67" si="5">D25-D63</f>
        <v>-1404045889</v>
      </c>
      <c r="E67" s="15">
        <f t="shared" si="5"/>
        <v>-647805714</v>
      </c>
      <c r="F67" s="15">
        <f t="shared" si="5"/>
        <v>2579986279.4099998</v>
      </c>
      <c r="G67" s="15"/>
      <c r="H67" s="18"/>
      <c r="I67" s="18"/>
      <c r="J67" s="18"/>
      <c r="K67" s="18"/>
      <c r="M67" s="18">
        <f t="shared" si="5"/>
        <v>18643047558</v>
      </c>
      <c r="N67" s="18">
        <f t="shared" si="5"/>
        <v>36933683470</v>
      </c>
      <c r="O67" s="18"/>
      <c r="P67" s="18"/>
      <c r="Q67" s="18"/>
    </row>
  </sheetData>
  <mergeCells count="1">
    <mergeCell ref="B3:Q3"/>
  </mergeCells>
  <phoneticPr fontId="4" type="noConversion"/>
  <printOptions horizontalCentered="1"/>
  <pageMargins left="0.59055118110236227" right="0.35433070866141736" top="0.62992125984251968" bottom="0.59055118110236227" header="0.51181102362204722" footer="0.31496062992125984"/>
  <pageSetup paperSize="9" scale="61" orientation="landscape" r:id="rId1"/>
  <headerFooter alignWithMargins="0"/>
  <ignoredErrors>
    <ignoredError sqref="I56:M56" formulaRange="1"/>
    <ignoredError sqref="G56:H56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9"/>
  <sheetViews>
    <sheetView zoomScaleNormal="100" workbookViewId="0">
      <selection activeCell="J30" sqref="J30"/>
    </sheetView>
  </sheetViews>
  <sheetFormatPr defaultRowHeight="12.75" x14ac:dyDescent="0.2"/>
  <cols>
    <col min="1" max="1" width="9.33203125" style="1"/>
    <col min="2" max="2" width="9.83203125" style="1" customWidth="1"/>
    <col min="3" max="3" width="52" style="1" customWidth="1"/>
    <col min="4" max="4" width="15.33203125" style="1" hidden="1" customWidth="1"/>
    <col min="5" max="5" width="14.33203125" style="1" hidden="1" customWidth="1"/>
    <col min="6" max="8" width="14.5" style="1" bestFit="1" customWidth="1"/>
    <col min="9" max="9" width="13.83203125" style="1" hidden="1" customWidth="1"/>
    <col min="10" max="10" width="15.1640625" style="1" customWidth="1"/>
    <col min="11" max="14" width="14.5" style="1" bestFit="1" customWidth="1"/>
    <col min="15" max="15" width="12" style="1" customWidth="1"/>
    <col min="16" max="16" width="13.33203125" style="1" customWidth="1"/>
    <col min="17" max="16384" width="9.33203125" style="1"/>
  </cols>
  <sheetData>
    <row r="1" spans="2:16" x14ac:dyDescent="0.2">
      <c r="L1" s="2"/>
      <c r="M1" s="30"/>
      <c r="N1" s="110" t="s">
        <v>38</v>
      </c>
    </row>
    <row r="2" spans="2:16" x14ac:dyDescent="0.2">
      <c r="L2" s="2" t="s">
        <v>49</v>
      </c>
    </row>
    <row r="3" spans="2:16" ht="12.75" customHeight="1" x14ac:dyDescent="0.2">
      <c r="B3" s="254" t="s">
        <v>208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</row>
    <row r="4" spans="2:16" x14ac:dyDescent="0.2">
      <c r="B4" s="16"/>
    </row>
    <row r="5" spans="2:16" ht="15" customHeight="1" x14ac:dyDescent="0.2">
      <c r="B5" s="16"/>
      <c r="M5" s="2"/>
      <c r="N5" s="110" t="s">
        <v>51</v>
      </c>
    </row>
    <row r="6" spans="2:16" ht="24" customHeight="1" x14ac:dyDescent="0.2">
      <c r="B6" s="146" t="s">
        <v>48</v>
      </c>
      <c r="C6" s="147" t="s">
        <v>0</v>
      </c>
      <c r="D6" s="148" t="s">
        <v>127</v>
      </c>
      <c r="E6" s="148" t="s">
        <v>139</v>
      </c>
      <c r="F6" s="148" t="s">
        <v>154</v>
      </c>
      <c r="G6" s="148" t="s">
        <v>174</v>
      </c>
      <c r="H6" s="148" t="s">
        <v>179</v>
      </c>
      <c r="I6" s="147">
        <v>2019</v>
      </c>
      <c r="J6" s="148" t="s">
        <v>192</v>
      </c>
      <c r="K6" s="147">
        <v>2020</v>
      </c>
      <c r="L6" s="147">
        <v>2021</v>
      </c>
      <c r="M6" s="147">
        <v>2022</v>
      </c>
      <c r="N6" s="149">
        <v>2023</v>
      </c>
    </row>
    <row r="7" spans="2:16" ht="15" customHeight="1" x14ac:dyDescent="0.2">
      <c r="B7" s="150">
        <v>306</v>
      </c>
      <c r="C7" s="151" t="s">
        <v>5</v>
      </c>
      <c r="D7" s="152">
        <f t="shared" ref="D7:I7" si="0">SUM(D9:D12)</f>
        <v>619826620</v>
      </c>
      <c r="E7" s="153">
        <f t="shared" si="0"/>
        <v>699885987</v>
      </c>
      <c r="F7" s="153">
        <f t="shared" si="0"/>
        <v>737129551</v>
      </c>
      <c r="G7" s="153">
        <f t="shared" ref="G7" si="1">SUM(G9:G12)</f>
        <v>786998284.83000004</v>
      </c>
      <c r="H7" s="153">
        <f t="shared" si="0"/>
        <v>786557391</v>
      </c>
      <c r="I7" s="153">
        <f t="shared" si="0"/>
        <v>1025666000</v>
      </c>
      <c r="J7" s="153">
        <v>928633943.66999996</v>
      </c>
      <c r="K7" s="153">
        <v>972166000</v>
      </c>
      <c r="L7" s="153">
        <v>972166000</v>
      </c>
      <c r="M7" s="153">
        <v>972166000</v>
      </c>
      <c r="N7" s="154">
        <v>972166000</v>
      </c>
    </row>
    <row r="8" spans="2:16" ht="15" customHeight="1" x14ac:dyDescent="0.2">
      <c r="B8" s="150"/>
      <c r="C8" s="155" t="s">
        <v>43</v>
      </c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7"/>
    </row>
    <row r="9" spans="2:16" ht="15" customHeight="1" x14ac:dyDescent="0.2">
      <c r="B9" s="150"/>
      <c r="C9" s="155" t="s">
        <v>122</v>
      </c>
      <c r="D9" s="158">
        <v>480198086</v>
      </c>
      <c r="E9" s="156">
        <v>556309199</v>
      </c>
      <c r="F9" s="156">
        <v>577941664</v>
      </c>
      <c r="G9" s="156">
        <v>594492558.76999998</v>
      </c>
      <c r="H9" s="156">
        <v>542174462</v>
      </c>
      <c r="I9" s="156">
        <v>727666000</v>
      </c>
      <c r="J9" s="156">
        <v>634967821</v>
      </c>
      <c r="K9" s="156">
        <v>682166000</v>
      </c>
      <c r="L9" s="156">
        <v>682166000</v>
      </c>
      <c r="M9" s="156">
        <v>682166000</v>
      </c>
      <c r="N9" s="157">
        <v>682166000</v>
      </c>
      <c r="P9" s="5"/>
    </row>
    <row r="10" spans="2:16" ht="15" customHeight="1" x14ac:dyDescent="0.2">
      <c r="B10" s="150"/>
      <c r="C10" s="155" t="s">
        <v>44</v>
      </c>
      <c r="D10" s="158">
        <v>57358512</v>
      </c>
      <c r="E10" s="156">
        <v>56554563</v>
      </c>
      <c r="F10" s="156">
        <v>59583426</v>
      </c>
      <c r="G10" s="156">
        <v>60688346.439999998</v>
      </c>
      <c r="H10" s="156">
        <v>63087817</v>
      </c>
      <c r="I10" s="156">
        <v>80000000</v>
      </c>
      <c r="J10" s="156">
        <v>78023920.629999995</v>
      </c>
      <c r="K10" s="156">
        <v>70000000</v>
      </c>
      <c r="L10" s="156">
        <v>70000000</v>
      </c>
      <c r="M10" s="156">
        <v>70000000</v>
      </c>
      <c r="N10" s="157">
        <v>70000000</v>
      </c>
      <c r="P10" s="5"/>
    </row>
    <row r="11" spans="2:16" ht="15" customHeight="1" x14ac:dyDescent="0.2">
      <c r="B11" s="150"/>
      <c r="C11" s="155" t="s">
        <v>45</v>
      </c>
      <c r="D11" s="158">
        <v>82270022</v>
      </c>
      <c r="E11" s="156">
        <v>87022225</v>
      </c>
      <c r="F11" s="156">
        <v>99604461</v>
      </c>
      <c r="G11" s="156">
        <v>131817379.62</v>
      </c>
      <c r="H11" s="156">
        <v>181295112</v>
      </c>
      <c r="I11" s="156">
        <v>218000000</v>
      </c>
      <c r="J11" s="156">
        <v>215642202.03999999</v>
      </c>
      <c r="K11" s="156">
        <v>220000000</v>
      </c>
      <c r="L11" s="156">
        <v>220000000</v>
      </c>
      <c r="M11" s="156">
        <v>220000000</v>
      </c>
      <c r="N11" s="157">
        <v>220000000</v>
      </c>
      <c r="P11" s="5"/>
    </row>
    <row r="12" spans="2:16" ht="15" customHeight="1" x14ac:dyDescent="0.2">
      <c r="B12" s="150"/>
      <c r="C12" s="155"/>
      <c r="D12" s="158"/>
      <c r="E12" s="156"/>
      <c r="F12" s="156"/>
      <c r="G12" s="156"/>
      <c r="H12" s="156"/>
      <c r="I12" s="156"/>
      <c r="J12" s="156"/>
      <c r="K12" s="156"/>
      <c r="L12" s="156"/>
      <c r="M12" s="156"/>
      <c r="N12" s="157"/>
      <c r="P12" s="5"/>
    </row>
    <row r="13" spans="2:16" ht="15" customHeight="1" x14ac:dyDescent="0.2">
      <c r="B13" s="150">
        <v>312</v>
      </c>
      <c r="C13" s="151" t="s">
        <v>9</v>
      </c>
      <c r="D13" s="152">
        <v>1353851</v>
      </c>
      <c r="E13" s="153">
        <v>1861029</v>
      </c>
      <c r="F13" s="153">
        <v>1451863</v>
      </c>
      <c r="G13" s="153">
        <v>1652735.2</v>
      </c>
      <c r="H13" s="153">
        <v>3042645</v>
      </c>
      <c r="I13" s="153">
        <v>0</v>
      </c>
      <c r="J13" s="153">
        <v>3638844</v>
      </c>
      <c r="K13" s="153">
        <v>0</v>
      </c>
      <c r="L13" s="153">
        <v>0</v>
      </c>
      <c r="M13" s="153">
        <v>0</v>
      </c>
      <c r="N13" s="154">
        <v>0</v>
      </c>
      <c r="P13" s="5"/>
    </row>
    <row r="14" spans="2:16" ht="15" customHeight="1" x14ac:dyDescent="0.2">
      <c r="B14" s="150">
        <v>313</v>
      </c>
      <c r="C14" s="151" t="s">
        <v>10</v>
      </c>
      <c r="D14" s="152"/>
      <c r="E14" s="153"/>
      <c r="F14" s="153"/>
      <c r="G14" s="153">
        <v>1443055</v>
      </c>
      <c r="H14" s="153">
        <v>3280749</v>
      </c>
      <c r="I14" s="153">
        <v>0</v>
      </c>
      <c r="J14" s="153">
        <v>24976</v>
      </c>
      <c r="K14" s="153">
        <v>0</v>
      </c>
      <c r="L14" s="153">
        <v>0</v>
      </c>
      <c r="M14" s="153">
        <v>0</v>
      </c>
      <c r="N14" s="154">
        <v>0</v>
      </c>
      <c r="P14" s="5"/>
    </row>
    <row r="15" spans="2:16" ht="15" customHeight="1" x14ac:dyDescent="0.2">
      <c r="B15" s="150">
        <v>314</v>
      </c>
      <c r="C15" s="151" t="s">
        <v>11</v>
      </c>
      <c r="D15" s="152">
        <v>2546200</v>
      </c>
      <c r="E15" s="153">
        <v>4908567</v>
      </c>
      <c r="F15" s="153">
        <v>9788976</v>
      </c>
      <c r="G15" s="153">
        <v>7680535.7800000003</v>
      </c>
      <c r="H15" s="153">
        <v>6753049</v>
      </c>
      <c r="I15" s="153">
        <v>0</v>
      </c>
      <c r="J15" s="153">
        <v>6848340</v>
      </c>
      <c r="K15" s="153">
        <v>0</v>
      </c>
      <c r="L15" s="153">
        <v>0</v>
      </c>
      <c r="M15" s="153">
        <v>0</v>
      </c>
      <c r="N15" s="154">
        <v>0</v>
      </c>
      <c r="P15" s="5"/>
    </row>
    <row r="16" spans="2:16" ht="15" customHeight="1" x14ac:dyDescent="0.2">
      <c r="B16" s="150">
        <v>315</v>
      </c>
      <c r="C16" s="151" t="s">
        <v>12</v>
      </c>
      <c r="D16" s="152">
        <v>13433308</v>
      </c>
      <c r="E16" s="153">
        <v>13764244</v>
      </c>
      <c r="F16" s="153">
        <v>6823119</v>
      </c>
      <c r="G16" s="153">
        <v>6861057.5499999998</v>
      </c>
      <c r="H16" s="153">
        <v>3067204</v>
      </c>
      <c r="I16" s="153">
        <v>0</v>
      </c>
      <c r="J16" s="153">
        <v>4641122</v>
      </c>
      <c r="K16" s="153">
        <v>0</v>
      </c>
      <c r="L16" s="153">
        <v>0</v>
      </c>
      <c r="M16" s="153">
        <v>0</v>
      </c>
      <c r="N16" s="154">
        <v>0</v>
      </c>
      <c r="P16" s="5"/>
    </row>
    <row r="17" spans="2:16" ht="15" customHeight="1" x14ac:dyDescent="0.2">
      <c r="B17" s="150">
        <v>322</v>
      </c>
      <c r="C17" s="151" t="s">
        <v>14</v>
      </c>
      <c r="D17" s="152">
        <v>12527368</v>
      </c>
      <c r="E17" s="153">
        <v>14353129</v>
      </c>
      <c r="F17" s="153">
        <v>12960215</v>
      </c>
      <c r="G17" s="153">
        <v>11373736.92</v>
      </c>
      <c r="H17" s="153">
        <v>12870404</v>
      </c>
      <c r="I17" s="153">
        <v>0</v>
      </c>
      <c r="J17" s="153">
        <v>20311212</v>
      </c>
      <c r="K17" s="153">
        <v>0</v>
      </c>
      <c r="L17" s="153">
        <v>0</v>
      </c>
      <c r="M17" s="153">
        <v>0</v>
      </c>
      <c r="N17" s="154">
        <v>0</v>
      </c>
      <c r="P17" s="5"/>
    </row>
    <row r="18" spans="2:16" ht="15" customHeight="1" x14ac:dyDescent="0.2">
      <c r="B18" s="150">
        <v>329</v>
      </c>
      <c r="C18" s="151" t="s">
        <v>17</v>
      </c>
      <c r="D18" s="152">
        <v>4467024</v>
      </c>
      <c r="E18" s="153">
        <v>16464871</v>
      </c>
      <c r="F18" s="153">
        <v>14996267</v>
      </c>
      <c r="G18" s="153">
        <v>19064912.16</v>
      </c>
      <c r="H18" s="153">
        <v>23324991</v>
      </c>
      <c r="I18" s="153">
        <v>0</v>
      </c>
      <c r="J18" s="153">
        <v>16588199</v>
      </c>
      <c r="K18" s="153">
        <v>0</v>
      </c>
      <c r="L18" s="153">
        <v>0</v>
      </c>
      <c r="M18" s="153">
        <v>0</v>
      </c>
      <c r="N18" s="154">
        <v>0</v>
      </c>
      <c r="P18" s="5"/>
    </row>
    <row r="19" spans="2:16" ht="15" customHeight="1" x14ac:dyDescent="0.2">
      <c r="B19" s="150">
        <v>333</v>
      </c>
      <c r="C19" s="151" t="s">
        <v>18</v>
      </c>
      <c r="D19" s="152">
        <v>96840826</v>
      </c>
      <c r="E19" s="153">
        <v>100000069</v>
      </c>
      <c r="F19" s="153">
        <v>109860053</v>
      </c>
      <c r="G19" s="153">
        <v>115277516.40000001</v>
      </c>
      <c r="H19" s="153">
        <v>107902002</v>
      </c>
      <c r="I19" s="153">
        <v>125500000</v>
      </c>
      <c r="J19" s="153">
        <v>122051561</v>
      </c>
      <c r="K19" s="153">
        <v>112000000</v>
      </c>
      <c r="L19" s="153">
        <v>112000000</v>
      </c>
      <c r="M19" s="153">
        <v>112000000</v>
      </c>
      <c r="N19" s="154">
        <v>112000000</v>
      </c>
      <c r="P19" s="5"/>
    </row>
    <row r="20" spans="2:16" ht="15" customHeight="1" x14ac:dyDescent="0.2">
      <c r="B20" s="150">
        <v>335</v>
      </c>
      <c r="C20" s="151" t="s">
        <v>20</v>
      </c>
      <c r="D20" s="152">
        <v>1061642</v>
      </c>
      <c r="E20" s="153">
        <v>995064</v>
      </c>
      <c r="F20" s="153">
        <v>1392322</v>
      </c>
      <c r="G20" s="153">
        <v>1425676</v>
      </c>
      <c r="H20" s="153">
        <v>1547591</v>
      </c>
      <c r="I20" s="153">
        <v>3000000</v>
      </c>
      <c r="J20" s="153">
        <v>3378773</v>
      </c>
      <c r="K20" s="153">
        <v>3000000</v>
      </c>
      <c r="L20" s="153">
        <v>3000000</v>
      </c>
      <c r="M20" s="153">
        <v>3000000</v>
      </c>
      <c r="N20" s="154">
        <v>3000000</v>
      </c>
      <c r="P20" s="5"/>
    </row>
    <row r="21" spans="2:16" ht="15" customHeight="1" x14ac:dyDescent="0.2">
      <c r="B21" s="150">
        <v>376</v>
      </c>
      <c r="C21" s="151" t="s">
        <v>50</v>
      </c>
      <c r="D21" s="152">
        <v>0</v>
      </c>
      <c r="E21" s="153">
        <v>0</v>
      </c>
      <c r="F21" s="153">
        <v>0</v>
      </c>
      <c r="G21" s="153">
        <v>0</v>
      </c>
      <c r="H21" s="153">
        <v>133445</v>
      </c>
      <c r="I21" s="153">
        <v>0</v>
      </c>
      <c r="J21" s="153">
        <v>159844</v>
      </c>
      <c r="K21" s="153">
        <v>0</v>
      </c>
      <c r="L21" s="153">
        <v>0</v>
      </c>
      <c r="M21" s="153">
        <v>0</v>
      </c>
      <c r="N21" s="154">
        <v>0</v>
      </c>
      <c r="P21" s="5"/>
    </row>
    <row r="22" spans="2:16" ht="19.5" customHeight="1" x14ac:dyDescent="0.2">
      <c r="B22" s="159"/>
      <c r="C22" s="160" t="s">
        <v>46</v>
      </c>
      <c r="D22" s="161">
        <f>SUM(D7:D21)-D7</f>
        <v>752056839</v>
      </c>
      <c r="E22" s="162">
        <f t="shared" ref="E22:I22" si="2">SUM(E7:E21)-E7</f>
        <v>852232960</v>
      </c>
      <c r="F22" s="162">
        <f t="shared" si="2"/>
        <v>894402366</v>
      </c>
      <c r="G22" s="162">
        <f t="shared" si="2"/>
        <v>951777509.84000003</v>
      </c>
      <c r="H22" s="162">
        <f t="shared" si="2"/>
        <v>948479471</v>
      </c>
      <c r="I22" s="162">
        <f t="shared" si="2"/>
        <v>1154166000</v>
      </c>
      <c r="J22" s="162">
        <v>1106276814.6700001</v>
      </c>
      <c r="K22" s="162">
        <v>1087166000</v>
      </c>
      <c r="L22" s="162">
        <v>1087166000</v>
      </c>
      <c r="M22" s="162">
        <v>1087166000</v>
      </c>
      <c r="N22" s="163">
        <v>1087166000</v>
      </c>
      <c r="O22" s="95"/>
      <c r="P22" s="5"/>
    </row>
    <row r="23" spans="2:16" x14ac:dyDescent="0.2">
      <c r="B23" s="16"/>
      <c r="C23" s="3"/>
      <c r="D23" s="3"/>
      <c r="E23" s="3"/>
      <c r="F23" s="3"/>
      <c r="G23" s="3"/>
      <c r="H23" s="4"/>
      <c r="I23" s="4"/>
      <c r="J23" s="4"/>
      <c r="K23" s="4"/>
      <c r="L23" s="4"/>
      <c r="M23" s="5"/>
      <c r="N23" s="5"/>
      <c r="P23" s="5"/>
    </row>
    <row r="24" spans="2:16" ht="19.5" customHeight="1" x14ac:dyDescent="0.2">
      <c r="B24" s="252" t="s">
        <v>155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P24" s="5"/>
    </row>
    <row r="25" spans="2:16" x14ac:dyDescent="0.2">
      <c r="B25" s="6"/>
      <c r="C25" s="7"/>
      <c r="D25" s="7"/>
      <c r="E25" s="7"/>
      <c r="F25" s="8"/>
      <c r="G25" s="8"/>
      <c r="H25" s="8"/>
      <c r="I25" s="8"/>
      <c r="J25" s="8"/>
      <c r="K25" s="8"/>
      <c r="L25" s="9"/>
      <c r="P25" s="5"/>
    </row>
    <row r="26" spans="2:16" x14ac:dyDescent="0.2">
      <c r="F26" s="5"/>
      <c r="G26" s="5"/>
      <c r="H26" s="5"/>
      <c r="I26" s="5"/>
      <c r="J26" s="5"/>
      <c r="K26" s="5"/>
      <c r="L26" s="5"/>
      <c r="P26" s="5"/>
    </row>
    <row r="27" spans="2:16" x14ac:dyDescent="0.2">
      <c r="P27" s="5"/>
    </row>
    <row r="28" spans="2:16" x14ac:dyDescent="0.2">
      <c r="P28" s="5"/>
    </row>
    <row r="29" spans="2:16" x14ac:dyDescent="0.2">
      <c r="P29" s="5"/>
    </row>
  </sheetData>
  <mergeCells count="2">
    <mergeCell ref="B24:M24"/>
    <mergeCell ref="B3:N3"/>
  </mergeCells>
  <phoneticPr fontId="0" type="noConversion"/>
  <printOptions horizontalCentered="1"/>
  <pageMargins left="0.66" right="0.78740157480314965" top="0.78" bottom="0.98425196850393704" header="0.51181102362204722" footer="0.51181102362204722"/>
  <pageSetup paperSize="9" scale="77" orientation="landscape" r:id="rId1"/>
  <headerFooter alignWithMargins="0"/>
  <ignoredErrors>
    <ignoredError sqref="D7:F7 H7 I7" formulaRange="1"/>
    <ignoredError sqref="G7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7"/>
  <sheetViews>
    <sheetView showGridLines="0" topLeftCell="A19" zoomScaleNormal="100" workbookViewId="0">
      <selection activeCell="Y51" sqref="Y51"/>
    </sheetView>
  </sheetViews>
  <sheetFormatPr defaultColWidth="8.1640625" defaultRowHeight="12.75" x14ac:dyDescent="0.2"/>
  <cols>
    <col min="1" max="1" width="8.1640625" style="11"/>
    <col min="2" max="2" width="9.1640625" style="11" customWidth="1"/>
    <col min="3" max="3" width="43" style="11" customWidth="1"/>
    <col min="4" max="4" width="16.1640625" style="11" hidden="1" customWidth="1"/>
    <col min="5" max="6" width="15.6640625" style="11" hidden="1" customWidth="1"/>
    <col min="7" max="7" width="16.5" style="11" customWidth="1"/>
    <col min="8" max="8" width="15.33203125" style="11" customWidth="1"/>
    <col min="9" max="9" width="17.33203125" style="11" customWidth="1"/>
    <col min="10" max="10" width="16.5" style="11" customWidth="1"/>
    <col min="11" max="14" width="15.6640625" style="11" bestFit="1" customWidth="1"/>
    <col min="15" max="16384" width="8.1640625" style="11"/>
  </cols>
  <sheetData>
    <row r="1" spans="2:14" x14ac:dyDescent="0.2">
      <c r="C1" s="10"/>
      <c r="D1" s="10"/>
      <c r="E1" s="10"/>
      <c r="F1" s="10"/>
      <c r="G1" s="10"/>
      <c r="N1" s="140" t="s">
        <v>231</v>
      </c>
    </row>
    <row r="2" spans="2:14" x14ac:dyDescent="0.2">
      <c r="B2" s="248" t="s">
        <v>123</v>
      </c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2:14" s="106" customFormat="1" ht="23.25" customHeight="1" x14ac:dyDescent="0.2">
      <c r="B3" s="256" t="s">
        <v>242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</row>
    <row r="4" spans="2:14" x14ac:dyDescent="0.2">
      <c r="C4" s="255"/>
      <c r="D4" s="255"/>
      <c r="E4" s="255"/>
      <c r="F4" s="255"/>
      <c r="G4" s="255"/>
      <c r="H4" s="255"/>
      <c r="I4" s="44"/>
      <c r="J4" s="44"/>
      <c r="K4" s="44"/>
      <c r="L4" s="44"/>
    </row>
    <row r="5" spans="2:14" x14ac:dyDescent="0.2">
      <c r="B5" s="106"/>
      <c r="C5" s="106"/>
      <c r="D5" s="164"/>
      <c r="E5" s="106"/>
      <c r="F5" s="106"/>
      <c r="G5" s="164"/>
      <c r="H5" s="164"/>
      <c r="I5" s="106"/>
      <c r="J5" s="164"/>
      <c r="K5" s="164"/>
      <c r="L5" s="164"/>
      <c r="M5" s="140"/>
      <c r="N5" s="140" t="s">
        <v>51</v>
      </c>
    </row>
    <row r="6" spans="2:14" ht="27" customHeight="1" x14ac:dyDescent="0.2">
      <c r="B6" s="120" t="s">
        <v>47</v>
      </c>
      <c r="C6" s="165"/>
      <c r="D6" s="121" t="s">
        <v>191</v>
      </c>
      <c r="E6" s="122" t="s">
        <v>127</v>
      </c>
      <c r="F6" s="121" t="s">
        <v>139</v>
      </c>
      <c r="G6" s="121" t="s">
        <v>154</v>
      </c>
      <c r="H6" s="121" t="s">
        <v>175</v>
      </c>
      <c r="I6" s="121" t="s">
        <v>179</v>
      </c>
      <c r="J6" s="121" t="s">
        <v>192</v>
      </c>
      <c r="K6" s="121">
        <v>2020</v>
      </c>
      <c r="L6" s="121">
        <v>2021</v>
      </c>
      <c r="M6" s="121">
        <v>2022</v>
      </c>
      <c r="N6" s="166">
        <v>2023</v>
      </c>
    </row>
    <row r="7" spans="2:14" x14ac:dyDescent="0.2">
      <c r="B7" s="130">
        <v>301</v>
      </c>
      <c r="C7" s="131" t="s">
        <v>1</v>
      </c>
      <c r="D7" s="127">
        <v>0</v>
      </c>
      <c r="E7" s="127">
        <v>0</v>
      </c>
      <c r="F7" s="127">
        <v>0</v>
      </c>
      <c r="G7" s="127">
        <v>0</v>
      </c>
      <c r="H7" s="127">
        <v>0</v>
      </c>
      <c r="I7" s="127">
        <v>0</v>
      </c>
      <c r="J7" s="127">
        <v>0</v>
      </c>
      <c r="K7" s="127">
        <v>0</v>
      </c>
      <c r="L7" s="127">
        <v>0</v>
      </c>
      <c r="M7" s="127">
        <v>0</v>
      </c>
      <c r="N7" s="128">
        <v>0</v>
      </c>
    </row>
    <row r="8" spans="2:14" x14ac:dyDescent="0.2">
      <c r="B8" s="130">
        <v>302</v>
      </c>
      <c r="C8" s="131" t="s">
        <v>2</v>
      </c>
      <c r="D8" s="127">
        <v>0</v>
      </c>
      <c r="E8" s="127">
        <v>0</v>
      </c>
      <c r="F8" s="127">
        <v>0</v>
      </c>
      <c r="G8" s="127">
        <v>0</v>
      </c>
      <c r="H8" s="127">
        <v>0</v>
      </c>
      <c r="I8" s="127">
        <v>0</v>
      </c>
      <c r="J8" s="127">
        <v>0</v>
      </c>
      <c r="K8" s="127">
        <v>0</v>
      </c>
      <c r="L8" s="127">
        <v>0</v>
      </c>
      <c r="M8" s="127">
        <v>0</v>
      </c>
      <c r="N8" s="128">
        <v>0</v>
      </c>
    </row>
    <row r="9" spans="2:14" x14ac:dyDescent="0.2">
      <c r="B9" s="130">
        <v>303</v>
      </c>
      <c r="C9" s="131" t="s">
        <v>3</v>
      </c>
      <c r="D9" s="127">
        <v>0</v>
      </c>
      <c r="E9" s="127">
        <v>0</v>
      </c>
      <c r="F9" s="127">
        <v>0</v>
      </c>
      <c r="G9" s="127">
        <v>0</v>
      </c>
      <c r="H9" s="127">
        <v>0</v>
      </c>
      <c r="I9" s="127">
        <v>0</v>
      </c>
      <c r="J9" s="127">
        <v>0</v>
      </c>
      <c r="K9" s="127">
        <v>0</v>
      </c>
      <c r="L9" s="127">
        <v>0</v>
      </c>
      <c r="M9" s="127">
        <v>0</v>
      </c>
      <c r="N9" s="128">
        <v>0</v>
      </c>
    </row>
    <row r="10" spans="2:14" x14ac:dyDescent="0.2">
      <c r="B10" s="130">
        <v>304</v>
      </c>
      <c r="C10" s="131" t="s">
        <v>39</v>
      </c>
      <c r="D10" s="132">
        <v>37892018</v>
      </c>
      <c r="E10" s="127">
        <v>48128610</v>
      </c>
      <c r="F10" s="127">
        <v>25348496</v>
      </c>
      <c r="G10" s="127">
        <v>62486218</v>
      </c>
      <c r="H10" s="127">
        <v>76370186</v>
      </c>
      <c r="I10" s="127">
        <v>52475591</v>
      </c>
      <c r="J10" s="127">
        <v>67999393</v>
      </c>
      <c r="K10" s="127">
        <v>67946412</v>
      </c>
      <c r="L10" s="127">
        <v>67946412</v>
      </c>
      <c r="M10" s="127">
        <v>72275555</v>
      </c>
      <c r="N10" s="128">
        <v>72275555</v>
      </c>
    </row>
    <row r="11" spans="2:14" x14ac:dyDescent="0.2">
      <c r="B11" s="130">
        <v>305</v>
      </c>
      <c r="C11" s="131" t="s">
        <v>4</v>
      </c>
      <c r="D11" s="127">
        <v>0</v>
      </c>
      <c r="E11" s="127">
        <v>0</v>
      </c>
      <c r="F11" s="127">
        <v>0</v>
      </c>
      <c r="G11" s="127">
        <v>0</v>
      </c>
      <c r="H11" s="127">
        <v>0</v>
      </c>
      <c r="I11" s="127">
        <v>0</v>
      </c>
      <c r="J11" s="127">
        <v>0</v>
      </c>
      <c r="K11" s="127">
        <v>0</v>
      </c>
      <c r="L11" s="127">
        <v>0</v>
      </c>
      <c r="M11" s="127">
        <v>0</v>
      </c>
      <c r="N11" s="128">
        <v>0</v>
      </c>
    </row>
    <row r="12" spans="2:14" x14ac:dyDescent="0.2">
      <c r="B12" s="130">
        <v>306</v>
      </c>
      <c r="C12" s="131" t="s">
        <v>5</v>
      </c>
      <c r="D12" s="127">
        <v>0</v>
      </c>
      <c r="E12" s="127">
        <v>0</v>
      </c>
      <c r="F12" s="127">
        <v>0</v>
      </c>
      <c r="G12" s="127">
        <v>0</v>
      </c>
      <c r="H12" s="127">
        <v>9986613</v>
      </c>
      <c r="I12" s="127">
        <v>25152000</v>
      </c>
      <c r="J12" s="127">
        <v>25336000</v>
      </c>
      <c r="K12" s="127">
        <v>27870000</v>
      </c>
      <c r="L12" s="127">
        <v>31484000</v>
      </c>
      <c r="M12" s="127">
        <v>31484000</v>
      </c>
      <c r="N12" s="128">
        <v>31484000</v>
      </c>
    </row>
    <row r="13" spans="2:14" x14ac:dyDescent="0.2">
      <c r="B13" s="130">
        <v>307</v>
      </c>
      <c r="C13" s="131" t="s">
        <v>6</v>
      </c>
      <c r="D13" s="132">
        <v>392783550</v>
      </c>
      <c r="E13" s="127">
        <v>404628797</v>
      </c>
      <c r="F13" s="127">
        <v>432981090</v>
      </c>
      <c r="G13" s="127">
        <v>397053604</v>
      </c>
      <c r="H13" s="127">
        <v>483263504</v>
      </c>
      <c r="I13" s="127">
        <v>502546197</v>
      </c>
      <c r="J13" s="127">
        <v>482745972</v>
      </c>
      <c r="K13" s="127">
        <v>439363000</v>
      </c>
      <c r="L13" s="127">
        <v>413142560</v>
      </c>
      <c r="M13" s="127">
        <v>443142560</v>
      </c>
      <c r="N13" s="128">
        <v>443142560</v>
      </c>
    </row>
    <row r="14" spans="2:14" x14ac:dyDescent="0.2">
      <c r="B14" s="130">
        <v>308</v>
      </c>
      <c r="C14" s="131" t="s">
        <v>7</v>
      </c>
      <c r="D14" s="127">
        <v>0</v>
      </c>
      <c r="E14" s="127">
        <v>0</v>
      </c>
      <c r="F14" s="127">
        <v>0</v>
      </c>
      <c r="G14" s="127">
        <v>0</v>
      </c>
      <c r="H14" s="127">
        <v>0</v>
      </c>
      <c r="I14" s="127">
        <v>0</v>
      </c>
      <c r="J14" s="127">
        <v>0</v>
      </c>
      <c r="K14" s="127">
        <v>0</v>
      </c>
      <c r="L14" s="127">
        <v>0</v>
      </c>
      <c r="M14" s="127">
        <v>0</v>
      </c>
      <c r="N14" s="128">
        <v>0</v>
      </c>
    </row>
    <row r="15" spans="2:14" x14ac:dyDescent="0.2">
      <c r="B15" s="130">
        <v>309</v>
      </c>
      <c r="C15" s="131" t="s">
        <v>8</v>
      </c>
      <c r="D15" s="127">
        <v>0</v>
      </c>
      <c r="E15" s="127">
        <v>0</v>
      </c>
      <c r="F15" s="127">
        <v>0</v>
      </c>
      <c r="G15" s="127">
        <v>0</v>
      </c>
      <c r="H15" s="127">
        <v>0</v>
      </c>
      <c r="I15" s="127">
        <v>0</v>
      </c>
      <c r="J15" s="127">
        <v>0</v>
      </c>
      <c r="K15" s="127">
        <v>0</v>
      </c>
      <c r="L15" s="127">
        <v>0</v>
      </c>
      <c r="M15" s="127">
        <v>0</v>
      </c>
      <c r="N15" s="128">
        <v>0</v>
      </c>
    </row>
    <row r="16" spans="2:14" x14ac:dyDescent="0.2">
      <c r="B16" s="130">
        <v>312</v>
      </c>
      <c r="C16" s="131" t="s">
        <v>9</v>
      </c>
      <c r="D16" s="127">
        <v>0</v>
      </c>
      <c r="E16" s="127">
        <v>0</v>
      </c>
      <c r="F16" s="127">
        <v>0</v>
      </c>
      <c r="G16" s="127">
        <v>0</v>
      </c>
      <c r="H16" s="127">
        <v>0</v>
      </c>
      <c r="I16" s="127">
        <v>0</v>
      </c>
      <c r="J16" s="127">
        <v>0</v>
      </c>
      <c r="K16" s="127">
        <v>0</v>
      </c>
      <c r="L16" s="127">
        <v>0</v>
      </c>
      <c r="M16" s="127">
        <v>0</v>
      </c>
      <c r="N16" s="128">
        <v>0</v>
      </c>
    </row>
    <row r="17" spans="2:14" x14ac:dyDescent="0.2">
      <c r="B17" s="130">
        <v>313</v>
      </c>
      <c r="C17" s="131" t="s">
        <v>10</v>
      </c>
      <c r="D17" s="127">
        <v>0</v>
      </c>
      <c r="E17" s="127">
        <v>0</v>
      </c>
      <c r="F17" s="127">
        <v>0</v>
      </c>
      <c r="G17" s="127">
        <v>0</v>
      </c>
      <c r="H17" s="127">
        <v>9977391</v>
      </c>
      <c r="I17" s="127">
        <v>59966498</v>
      </c>
      <c r="J17" s="127">
        <v>78683914</v>
      </c>
      <c r="K17" s="127">
        <v>90000000</v>
      </c>
      <c r="L17" s="127">
        <v>83900000</v>
      </c>
      <c r="M17" s="127">
        <v>95000000</v>
      </c>
      <c r="N17" s="128">
        <v>95000000</v>
      </c>
    </row>
    <row r="18" spans="2:14" x14ac:dyDescent="0.2">
      <c r="B18" s="130">
        <v>314</v>
      </c>
      <c r="C18" s="131" t="s">
        <v>11</v>
      </c>
      <c r="D18" s="132">
        <v>581310521</v>
      </c>
      <c r="E18" s="127">
        <v>574367012</v>
      </c>
      <c r="F18" s="127">
        <v>419573711</v>
      </c>
      <c r="G18" s="127">
        <v>364055447</v>
      </c>
      <c r="H18" s="127">
        <v>640874187</v>
      </c>
      <c r="I18" s="127">
        <v>640661661</v>
      </c>
      <c r="J18" s="127">
        <v>759832283</v>
      </c>
      <c r="K18" s="127">
        <v>725687000</v>
      </c>
      <c r="L18" s="127">
        <v>751720120</v>
      </c>
      <c r="M18" s="127">
        <v>852501120</v>
      </c>
      <c r="N18" s="128">
        <v>852501120</v>
      </c>
    </row>
    <row r="19" spans="2:14" x14ac:dyDescent="0.2">
      <c r="B19" s="130">
        <v>315</v>
      </c>
      <c r="C19" s="131" t="s">
        <v>12</v>
      </c>
      <c r="D19" s="132">
        <v>233996</v>
      </c>
      <c r="E19" s="127">
        <v>0</v>
      </c>
      <c r="F19" s="127">
        <v>0</v>
      </c>
      <c r="G19" s="127">
        <v>0</v>
      </c>
      <c r="H19" s="127">
        <v>153231534</v>
      </c>
      <c r="I19" s="127">
        <v>248590202</v>
      </c>
      <c r="J19" s="127">
        <v>257579467</v>
      </c>
      <c r="K19" s="127">
        <v>268619750</v>
      </c>
      <c r="L19" s="127">
        <v>284779695</v>
      </c>
      <c r="M19" s="127">
        <v>284779695</v>
      </c>
      <c r="N19" s="128">
        <v>284779695</v>
      </c>
    </row>
    <row r="20" spans="2:14" x14ac:dyDescent="0.2">
      <c r="B20" s="130">
        <v>317</v>
      </c>
      <c r="C20" s="131" t="s">
        <v>13</v>
      </c>
      <c r="D20" s="132"/>
      <c r="E20" s="127">
        <v>0</v>
      </c>
      <c r="F20" s="127">
        <v>0</v>
      </c>
      <c r="G20" s="127">
        <v>0</v>
      </c>
      <c r="H20" s="127">
        <v>0</v>
      </c>
      <c r="I20" s="127">
        <v>0</v>
      </c>
      <c r="J20" s="127">
        <v>0</v>
      </c>
      <c r="K20" s="127"/>
      <c r="L20" s="127"/>
      <c r="M20" s="127">
        <v>0</v>
      </c>
      <c r="N20" s="128">
        <v>0</v>
      </c>
    </row>
    <row r="21" spans="2:14" x14ac:dyDescent="0.2">
      <c r="B21" s="130">
        <v>321</v>
      </c>
      <c r="C21" s="131" t="s">
        <v>40</v>
      </c>
      <c r="D21" s="132">
        <v>3231735070</v>
      </c>
      <c r="E21" s="127">
        <v>3425016820</v>
      </c>
      <c r="F21" s="127">
        <v>3642304285</v>
      </c>
      <c r="G21" s="127">
        <v>3927443928</v>
      </c>
      <c r="H21" s="127">
        <v>4107793016</v>
      </c>
      <c r="I21" s="127">
        <v>4048479236</v>
      </c>
      <c r="J21" s="127">
        <v>4343275650</v>
      </c>
      <c r="K21" s="127">
        <v>4360546000</v>
      </c>
      <c r="L21" s="127">
        <v>4380546000</v>
      </c>
      <c r="M21" s="127">
        <v>4675711386</v>
      </c>
      <c r="N21" s="128">
        <v>4675711386</v>
      </c>
    </row>
    <row r="22" spans="2:14" x14ac:dyDescent="0.2">
      <c r="B22" s="130">
        <v>322</v>
      </c>
      <c r="C22" s="131" t="s">
        <v>14</v>
      </c>
      <c r="D22" s="132">
        <v>2550250279</v>
      </c>
      <c r="E22" s="127">
        <v>1600624066</v>
      </c>
      <c r="F22" s="127">
        <v>846268867</v>
      </c>
      <c r="G22" s="127">
        <v>530619599</v>
      </c>
      <c r="H22" s="127">
        <v>1094287924</v>
      </c>
      <c r="I22" s="127">
        <v>1678200384</v>
      </c>
      <c r="J22" s="127">
        <v>2550886447</v>
      </c>
      <c r="K22" s="127">
        <v>2179037000</v>
      </c>
      <c r="L22" s="127">
        <v>1800061058</v>
      </c>
      <c r="M22" s="127">
        <v>1395969847</v>
      </c>
      <c r="N22" s="128">
        <v>1395969847</v>
      </c>
    </row>
    <row r="23" spans="2:14" x14ac:dyDescent="0.2">
      <c r="B23" s="130">
        <v>327</v>
      </c>
      <c r="C23" s="131" t="s">
        <v>15</v>
      </c>
      <c r="D23" s="132"/>
      <c r="E23" s="127">
        <v>0</v>
      </c>
      <c r="F23" s="127">
        <v>0</v>
      </c>
      <c r="G23" s="127"/>
      <c r="H23" s="127">
        <v>15332946</v>
      </c>
      <c r="I23" s="127">
        <v>50025520</v>
      </c>
      <c r="J23" s="127">
        <v>50012760</v>
      </c>
      <c r="K23" s="127">
        <v>55000000</v>
      </c>
      <c r="L23" s="127">
        <v>93906600</v>
      </c>
      <c r="M23" s="127">
        <v>93906600</v>
      </c>
      <c r="N23" s="128">
        <v>93906600</v>
      </c>
    </row>
    <row r="24" spans="2:14" x14ac:dyDescent="0.2">
      <c r="B24" s="130">
        <v>328</v>
      </c>
      <c r="C24" s="131" t="s">
        <v>16</v>
      </c>
      <c r="D24" s="132"/>
      <c r="E24" s="127">
        <v>0</v>
      </c>
      <c r="F24" s="127">
        <v>0</v>
      </c>
      <c r="G24" s="127"/>
      <c r="H24" s="127">
        <v>0</v>
      </c>
      <c r="I24" s="127">
        <v>0</v>
      </c>
      <c r="J24" s="127">
        <v>0</v>
      </c>
      <c r="K24" s="127"/>
      <c r="L24" s="127"/>
      <c r="M24" s="127">
        <v>0</v>
      </c>
      <c r="N24" s="128">
        <v>0</v>
      </c>
    </row>
    <row r="25" spans="2:14" x14ac:dyDescent="0.2">
      <c r="B25" s="130">
        <v>329</v>
      </c>
      <c r="C25" s="131" t="s">
        <v>17</v>
      </c>
      <c r="D25" s="132">
        <v>763570138</v>
      </c>
      <c r="E25" s="127">
        <v>769736789</v>
      </c>
      <c r="F25" s="127">
        <v>815597280</v>
      </c>
      <c r="G25" s="127">
        <v>858044769</v>
      </c>
      <c r="H25" s="127">
        <v>875396428</v>
      </c>
      <c r="I25" s="127">
        <v>881842711</v>
      </c>
      <c r="J25" s="127">
        <v>984026150</v>
      </c>
      <c r="K25" s="127">
        <v>1010789000</v>
      </c>
      <c r="L25" s="127">
        <v>1167989000</v>
      </c>
      <c r="M25" s="127">
        <v>1167989000</v>
      </c>
      <c r="N25" s="128">
        <v>1167989000</v>
      </c>
    </row>
    <row r="26" spans="2:14" x14ac:dyDescent="0.2">
      <c r="B26" s="130">
        <v>333</v>
      </c>
      <c r="C26" s="131" t="s">
        <v>18</v>
      </c>
      <c r="D26" s="132">
        <v>10382873126</v>
      </c>
      <c r="E26" s="127">
        <v>11384728433</v>
      </c>
      <c r="F26" s="127">
        <v>12007760720</v>
      </c>
      <c r="G26" s="127">
        <v>12667559652</v>
      </c>
      <c r="H26" s="127">
        <v>12998609233</v>
      </c>
      <c r="I26" s="127">
        <v>14290245130</v>
      </c>
      <c r="J26" s="127">
        <v>14270779220</v>
      </c>
      <c r="K26" s="127">
        <v>14446977081</v>
      </c>
      <c r="L26" s="127">
        <v>14598384851</v>
      </c>
      <c r="M26" s="127">
        <v>14503783604</v>
      </c>
      <c r="N26" s="128">
        <v>14503783604</v>
      </c>
    </row>
    <row r="27" spans="2:14" x14ac:dyDescent="0.2">
      <c r="B27" s="130">
        <v>334</v>
      </c>
      <c r="C27" s="131" t="s">
        <v>19</v>
      </c>
      <c r="D27" s="132">
        <v>471429410</v>
      </c>
      <c r="E27" s="127">
        <v>477986876</v>
      </c>
      <c r="F27" s="127">
        <v>469407688</v>
      </c>
      <c r="G27" s="127">
        <v>375571758</v>
      </c>
      <c r="H27" s="127">
        <v>388182239</v>
      </c>
      <c r="I27" s="127">
        <v>598107223</v>
      </c>
      <c r="J27" s="127">
        <v>597061225</v>
      </c>
      <c r="K27" s="127">
        <v>579854000</v>
      </c>
      <c r="L27" s="127">
        <v>526431160</v>
      </c>
      <c r="M27" s="127">
        <v>513431160</v>
      </c>
      <c r="N27" s="128">
        <v>513431160</v>
      </c>
    </row>
    <row r="28" spans="2:14" x14ac:dyDescent="0.2">
      <c r="B28" s="130">
        <v>335</v>
      </c>
      <c r="C28" s="131" t="s">
        <v>20</v>
      </c>
      <c r="D28" s="132">
        <v>1227497656</v>
      </c>
      <c r="E28" s="127">
        <v>1229185488</v>
      </c>
      <c r="F28" s="127">
        <v>1333473353</v>
      </c>
      <c r="G28" s="127">
        <v>1190098792</v>
      </c>
      <c r="H28" s="127">
        <v>1588405901</v>
      </c>
      <c r="I28" s="127">
        <v>1821967590</v>
      </c>
      <c r="J28" s="127">
        <v>1757756639</v>
      </c>
      <c r="K28" s="127">
        <v>1710156512</v>
      </c>
      <c r="L28" s="127">
        <v>1795961518</v>
      </c>
      <c r="M28" s="127">
        <v>1796161518</v>
      </c>
      <c r="N28" s="128">
        <v>1796161518</v>
      </c>
    </row>
    <row r="29" spans="2:14" x14ac:dyDescent="0.2">
      <c r="B29" s="130">
        <v>336</v>
      </c>
      <c r="C29" s="131" t="s">
        <v>21</v>
      </c>
      <c r="D29" s="132">
        <v>6786844</v>
      </c>
      <c r="E29" s="127">
        <v>8630760</v>
      </c>
      <c r="F29" s="127">
        <v>7735828</v>
      </c>
      <c r="G29" s="127">
        <v>7890470</v>
      </c>
      <c r="H29" s="127">
        <v>7050373</v>
      </c>
      <c r="I29" s="127">
        <v>7231006</v>
      </c>
      <c r="J29" s="127">
        <v>6676106</v>
      </c>
      <c r="K29" s="127">
        <v>0</v>
      </c>
      <c r="L29" s="127">
        <v>0</v>
      </c>
      <c r="M29" s="127">
        <v>0</v>
      </c>
      <c r="N29" s="128">
        <v>0</v>
      </c>
    </row>
    <row r="30" spans="2:14" x14ac:dyDescent="0.2">
      <c r="B30" s="130">
        <v>343</v>
      </c>
      <c r="C30" s="131" t="s">
        <v>22</v>
      </c>
      <c r="D30" s="127">
        <v>0</v>
      </c>
      <c r="E30" s="127">
        <v>0</v>
      </c>
      <c r="F30" s="127">
        <v>0</v>
      </c>
      <c r="G30" s="127">
        <v>0</v>
      </c>
      <c r="H30" s="127">
        <v>0</v>
      </c>
      <c r="I30" s="127">
        <v>0</v>
      </c>
      <c r="J30" s="127">
        <v>0</v>
      </c>
      <c r="K30" s="127">
        <v>0</v>
      </c>
      <c r="L30" s="127">
        <v>0</v>
      </c>
      <c r="M30" s="127">
        <v>0</v>
      </c>
      <c r="N30" s="128">
        <v>0</v>
      </c>
    </row>
    <row r="31" spans="2:14" x14ac:dyDescent="0.2">
      <c r="B31" s="130">
        <v>344</v>
      </c>
      <c r="C31" s="131" t="s">
        <v>23</v>
      </c>
      <c r="D31" s="127">
        <v>0</v>
      </c>
      <c r="E31" s="127">
        <v>0</v>
      </c>
      <c r="F31" s="127">
        <v>0</v>
      </c>
      <c r="G31" s="127">
        <v>0</v>
      </c>
      <c r="H31" s="127">
        <v>0</v>
      </c>
      <c r="I31" s="127">
        <v>0</v>
      </c>
      <c r="J31" s="127">
        <v>0</v>
      </c>
      <c r="K31" s="127">
        <v>0</v>
      </c>
      <c r="L31" s="127">
        <v>0</v>
      </c>
      <c r="M31" s="127">
        <v>0</v>
      </c>
      <c r="N31" s="128">
        <v>0</v>
      </c>
    </row>
    <row r="32" spans="2:14" x14ac:dyDescent="0.2">
      <c r="B32" s="130">
        <v>345</v>
      </c>
      <c r="C32" s="131" t="s">
        <v>24</v>
      </c>
      <c r="D32" s="127">
        <v>0</v>
      </c>
      <c r="E32" s="127">
        <v>0</v>
      </c>
      <c r="F32" s="127">
        <v>0</v>
      </c>
      <c r="G32" s="127">
        <v>0</v>
      </c>
      <c r="H32" s="127">
        <v>0</v>
      </c>
      <c r="I32" s="127">
        <v>0</v>
      </c>
      <c r="J32" s="127">
        <v>0</v>
      </c>
      <c r="K32" s="127">
        <v>0</v>
      </c>
      <c r="L32" s="127">
        <v>0</v>
      </c>
      <c r="M32" s="127">
        <v>0</v>
      </c>
      <c r="N32" s="128">
        <v>0</v>
      </c>
    </row>
    <row r="33" spans="2:14" x14ac:dyDescent="0.2">
      <c r="B33" s="130">
        <v>346</v>
      </c>
      <c r="C33" s="131" t="s">
        <v>25</v>
      </c>
      <c r="D33" s="127">
        <v>0</v>
      </c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8">
        <v>0</v>
      </c>
    </row>
    <row r="34" spans="2:14" x14ac:dyDescent="0.2">
      <c r="B34" s="130">
        <v>348</v>
      </c>
      <c r="C34" s="131" t="s">
        <v>26</v>
      </c>
      <c r="D34" s="127">
        <v>0</v>
      </c>
      <c r="E34" s="127">
        <v>0</v>
      </c>
      <c r="F34" s="127">
        <v>0</v>
      </c>
      <c r="G34" s="127">
        <v>0</v>
      </c>
      <c r="H34" s="127">
        <v>0</v>
      </c>
      <c r="I34" s="127">
        <v>0</v>
      </c>
      <c r="J34" s="127">
        <v>0</v>
      </c>
      <c r="K34" s="127">
        <v>0</v>
      </c>
      <c r="L34" s="127">
        <v>0</v>
      </c>
      <c r="M34" s="127">
        <v>0</v>
      </c>
      <c r="N34" s="128">
        <v>0</v>
      </c>
    </row>
    <row r="35" spans="2:14" x14ac:dyDescent="0.2">
      <c r="B35" s="130">
        <v>349</v>
      </c>
      <c r="C35" s="131" t="s">
        <v>27</v>
      </c>
      <c r="D35" s="127">
        <v>0</v>
      </c>
      <c r="E35" s="127">
        <v>0</v>
      </c>
      <c r="F35" s="127">
        <v>0</v>
      </c>
      <c r="G35" s="127">
        <v>0</v>
      </c>
      <c r="H35" s="127">
        <v>0</v>
      </c>
      <c r="I35" s="127">
        <v>0</v>
      </c>
      <c r="J35" s="127">
        <v>0</v>
      </c>
      <c r="K35" s="127">
        <v>0</v>
      </c>
      <c r="L35" s="127">
        <v>0</v>
      </c>
      <c r="M35" s="127">
        <v>0</v>
      </c>
      <c r="N35" s="128">
        <v>0</v>
      </c>
    </row>
    <row r="36" spans="2:14" x14ac:dyDescent="0.2">
      <c r="B36" s="130">
        <v>353</v>
      </c>
      <c r="C36" s="131" t="s">
        <v>28</v>
      </c>
      <c r="D36" s="127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127">
        <v>0</v>
      </c>
      <c r="M36" s="127">
        <v>0</v>
      </c>
      <c r="N36" s="128">
        <v>0</v>
      </c>
    </row>
    <row r="37" spans="2:14" x14ac:dyDescent="0.2">
      <c r="B37" s="130">
        <v>355</v>
      </c>
      <c r="C37" s="131" t="s">
        <v>37</v>
      </c>
      <c r="D37" s="127">
        <v>0</v>
      </c>
      <c r="E37" s="127">
        <v>0</v>
      </c>
      <c r="F37" s="127">
        <v>0</v>
      </c>
      <c r="G37" s="127">
        <v>2931128</v>
      </c>
      <c r="H37" s="127">
        <v>4286063</v>
      </c>
      <c r="I37" s="127">
        <v>7772729</v>
      </c>
      <c r="J37" s="127">
        <v>7678505</v>
      </c>
      <c r="K37" s="127">
        <v>0</v>
      </c>
      <c r="L37" s="127">
        <v>0</v>
      </c>
      <c r="M37" s="127">
        <v>0</v>
      </c>
      <c r="N37" s="128">
        <v>0</v>
      </c>
    </row>
    <row r="38" spans="2:14" x14ac:dyDescent="0.2">
      <c r="B38" s="130">
        <v>358</v>
      </c>
      <c r="C38" s="131" t="s">
        <v>29</v>
      </c>
      <c r="D38" s="127">
        <v>0</v>
      </c>
      <c r="E38" s="127">
        <v>0</v>
      </c>
      <c r="F38" s="127">
        <v>0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127">
        <v>0</v>
      </c>
      <c r="M38" s="127">
        <v>0</v>
      </c>
      <c r="N38" s="128">
        <v>0</v>
      </c>
    </row>
    <row r="39" spans="2:14" x14ac:dyDescent="0.2">
      <c r="B39" s="130">
        <v>359</v>
      </c>
      <c r="C39" s="131" t="s">
        <v>152</v>
      </c>
      <c r="D39" s="127"/>
      <c r="E39" s="127"/>
      <c r="F39" s="127"/>
      <c r="G39" s="127">
        <v>0</v>
      </c>
      <c r="H39" s="127">
        <v>0</v>
      </c>
      <c r="I39" s="127">
        <v>0</v>
      </c>
      <c r="J39" s="127">
        <v>0</v>
      </c>
      <c r="K39" s="127">
        <v>0</v>
      </c>
      <c r="L39" s="127">
        <v>0</v>
      </c>
      <c r="M39" s="127">
        <v>0</v>
      </c>
      <c r="N39" s="128">
        <v>0</v>
      </c>
    </row>
    <row r="40" spans="2:14" x14ac:dyDescent="0.2">
      <c r="B40" s="130">
        <v>361</v>
      </c>
      <c r="C40" s="131" t="s">
        <v>41</v>
      </c>
      <c r="D40" s="132">
        <v>4455706082</v>
      </c>
      <c r="E40" s="127">
        <v>4452258267</v>
      </c>
      <c r="F40" s="127">
        <v>4693749106</v>
      </c>
      <c r="G40" s="127">
        <v>4777930160</v>
      </c>
      <c r="H40" s="127">
        <v>5231659779</v>
      </c>
      <c r="I40" s="127">
        <v>5619720168</v>
      </c>
      <c r="J40" s="127">
        <v>6093427634</v>
      </c>
      <c r="K40" s="127">
        <v>6562043000</v>
      </c>
      <c r="L40" s="127">
        <v>6769441630</v>
      </c>
      <c r="M40" s="127">
        <v>6769441630</v>
      </c>
      <c r="N40" s="128">
        <v>6769441630</v>
      </c>
    </row>
    <row r="41" spans="2:14" x14ac:dyDescent="0.2">
      <c r="B41" s="130">
        <v>362</v>
      </c>
      <c r="C41" s="131" t="s">
        <v>193</v>
      </c>
      <c r="D41" s="132"/>
      <c r="E41" s="127"/>
      <c r="F41" s="127"/>
      <c r="G41" s="127">
        <v>0</v>
      </c>
      <c r="H41" s="127">
        <v>0</v>
      </c>
      <c r="I41" s="127">
        <v>0</v>
      </c>
      <c r="J41" s="127">
        <v>0</v>
      </c>
      <c r="K41" s="127">
        <v>0</v>
      </c>
      <c r="L41" s="127">
        <v>0</v>
      </c>
      <c r="M41" s="127">
        <v>0</v>
      </c>
      <c r="N41" s="128">
        <v>0</v>
      </c>
    </row>
    <row r="42" spans="2:14" ht="25.5" x14ac:dyDescent="0.2">
      <c r="B42" s="130">
        <v>371</v>
      </c>
      <c r="C42" s="167" t="s">
        <v>194</v>
      </c>
      <c r="D42" s="132"/>
      <c r="E42" s="127"/>
      <c r="F42" s="127"/>
      <c r="G42" s="127">
        <v>0</v>
      </c>
      <c r="H42" s="127">
        <v>0</v>
      </c>
      <c r="I42" s="127">
        <v>0</v>
      </c>
      <c r="J42" s="127">
        <v>0</v>
      </c>
      <c r="K42" s="127">
        <v>0</v>
      </c>
      <c r="L42" s="127">
        <v>0</v>
      </c>
      <c r="M42" s="127">
        <v>0</v>
      </c>
      <c r="N42" s="128">
        <v>0</v>
      </c>
    </row>
    <row r="43" spans="2:14" x14ac:dyDescent="0.2">
      <c r="B43" s="130">
        <v>372</v>
      </c>
      <c r="C43" s="131" t="s">
        <v>30</v>
      </c>
      <c r="D43" s="127">
        <v>0</v>
      </c>
      <c r="E43" s="127">
        <v>0</v>
      </c>
      <c r="F43" s="127">
        <v>0</v>
      </c>
      <c r="G43" s="127">
        <v>0</v>
      </c>
      <c r="H43" s="127">
        <v>0</v>
      </c>
      <c r="I43" s="127">
        <v>0</v>
      </c>
      <c r="J43" s="127">
        <v>0</v>
      </c>
      <c r="K43" s="127">
        <v>0</v>
      </c>
      <c r="L43" s="127">
        <v>0</v>
      </c>
      <c r="M43" s="127">
        <v>0</v>
      </c>
      <c r="N43" s="128">
        <v>0</v>
      </c>
    </row>
    <row r="44" spans="2:14" x14ac:dyDescent="0.2">
      <c r="B44" s="130">
        <v>373</v>
      </c>
      <c r="C44" s="131" t="s">
        <v>145</v>
      </c>
      <c r="D44" s="127"/>
      <c r="E44" s="127"/>
      <c r="F44" s="127"/>
      <c r="G44" s="127"/>
      <c r="H44" s="127">
        <v>0</v>
      </c>
      <c r="I44" s="127">
        <v>0</v>
      </c>
      <c r="J44" s="127">
        <v>0</v>
      </c>
      <c r="K44" s="127">
        <v>0</v>
      </c>
      <c r="L44" s="127">
        <v>0</v>
      </c>
      <c r="M44" s="127">
        <v>0</v>
      </c>
      <c r="N44" s="128">
        <v>0</v>
      </c>
    </row>
    <row r="45" spans="2:14" x14ac:dyDescent="0.2">
      <c r="B45" s="130">
        <v>374</v>
      </c>
      <c r="C45" s="131" t="s">
        <v>31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27">
        <v>0</v>
      </c>
      <c r="M45" s="127">
        <v>0</v>
      </c>
      <c r="N45" s="128">
        <v>0</v>
      </c>
    </row>
    <row r="46" spans="2:14" x14ac:dyDescent="0.2">
      <c r="B46" s="130">
        <v>375</v>
      </c>
      <c r="C46" s="131" t="s">
        <v>32</v>
      </c>
      <c r="D46" s="127">
        <v>0</v>
      </c>
      <c r="E46" s="127">
        <v>0</v>
      </c>
      <c r="F46" s="127">
        <v>0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8">
        <v>0</v>
      </c>
    </row>
    <row r="47" spans="2:14" x14ac:dyDescent="0.2">
      <c r="B47" s="130">
        <v>376</v>
      </c>
      <c r="C47" s="131" t="s">
        <v>50</v>
      </c>
      <c r="D47" s="127">
        <v>0</v>
      </c>
      <c r="E47" s="127">
        <v>0</v>
      </c>
      <c r="F47" s="127">
        <v>0</v>
      </c>
      <c r="G47" s="127">
        <v>0</v>
      </c>
      <c r="H47" s="127">
        <v>0</v>
      </c>
      <c r="I47" s="127">
        <v>0</v>
      </c>
      <c r="J47" s="127">
        <v>0</v>
      </c>
      <c r="K47" s="127">
        <v>0</v>
      </c>
      <c r="L47" s="127">
        <v>0</v>
      </c>
      <c r="M47" s="127">
        <v>0</v>
      </c>
      <c r="N47" s="128">
        <v>0</v>
      </c>
    </row>
    <row r="48" spans="2:14" x14ac:dyDescent="0.2">
      <c r="B48" s="130">
        <v>377</v>
      </c>
      <c r="C48" s="131" t="s">
        <v>42</v>
      </c>
      <c r="D48" s="132">
        <v>2603070222</v>
      </c>
      <c r="E48" s="127">
        <v>2908811182</v>
      </c>
      <c r="F48" s="127">
        <v>3135577939</v>
      </c>
      <c r="G48" s="127">
        <v>2822666475</v>
      </c>
      <c r="H48" s="127">
        <v>2911528277</v>
      </c>
      <c r="I48" s="127">
        <v>2858977210</v>
      </c>
      <c r="J48" s="127">
        <v>4315737935</v>
      </c>
      <c r="K48" s="127">
        <v>3723804449</v>
      </c>
      <c r="L48" s="127">
        <v>4702358600</v>
      </c>
      <c r="M48" s="127">
        <v>5308682215</v>
      </c>
      <c r="N48" s="128">
        <v>5308682215</v>
      </c>
    </row>
    <row r="49" spans="2:14" ht="25.5" x14ac:dyDescent="0.2">
      <c r="B49" s="130">
        <v>378</v>
      </c>
      <c r="C49" s="133" t="s">
        <v>153</v>
      </c>
      <c r="D49" s="132"/>
      <c r="E49" s="127">
        <v>0</v>
      </c>
      <c r="F49" s="127">
        <v>0</v>
      </c>
      <c r="G49" s="127">
        <v>0</v>
      </c>
      <c r="H49" s="127">
        <v>0</v>
      </c>
      <c r="I49" s="127">
        <v>0</v>
      </c>
      <c r="J49" s="127">
        <v>0</v>
      </c>
      <c r="K49" s="127">
        <v>0</v>
      </c>
      <c r="L49" s="127">
        <v>0</v>
      </c>
      <c r="M49" s="127">
        <v>0</v>
      </c>
      <c r="N49" s="128">
        <v>0</v>
      </c>
    </row>
    <row r="50" spans="2:14" x14ac:dyDescent="0.2">
      <c r="B50" s="130">
        <v>381</v>
      </c>
      <c r="C50" s="131" t="s">
        <v>33</v>
      </c>
      <c r="D50" s="127">
        <v>0</v>
      </c>
      <c r="E50" s="127">
        <v>0</v>
      </c>
      <c r="F50" s="127">
        <v>0</v>
      </c>
      <c r="G50" s="127">
        <v>0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8">
        <v>0</v>
      </c>
    </row>
    <row r="51" spans="2:14" x14ac:dyDescent="0.2">
      <c r="B51" s="130">
        <v>396</v>
      </c>
      <c r="C51" s="131" t="s">
        <v>34</v>
      </c>
      <c r="D51" s="127">
        <v>0</v>
      </c>
      <c r="E51" s="127">
        <v>0</v>
      </c>
      <c r="F51" s="127">
        <v>0</v>
      </c>
      <c r="G51" s="127">
        <v>0</v>
      </c>
      <c r="H51" s="127">
        <v>0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8">
        <v>0</v>
      </c>
    </row>
    <row r="52" spans="2:14" x14ac:dyDescent="0.2">
      <c r="B52" s="130">
        <v>397</v>
      </c>
      <c r="C52" s="131" t="s">
        <v>35</v>
      </c>
      <c r="D52" s="127">
        <v>0</v>
      </c>
      <c r="E52" s="127">
        <v>0</v>
      </c>
      <c r="F52" s="127">
        <v>0</v>
      </c>
      <c r="G52" s="127">
        <v>0</v>
      </c>
      <c r="H52" s="127">
        <v>0</v>
      </c>
      <c r="I52" s="127">
        <v>0</v>
      </c>
      <c r="J52" s="127">
        <v>0</v>
      </c>
      <c r="K52" s="127">
        <v>0</v>
      </c>
      <c r="L52" s="127">
        <v>0</v>
      </c>
      <c r="M52" s="127">
        <v>0</v>
      </c>
      <c r="N52" s="128">
        <v>0</v>
      </c>
    </row>
    <row r="53" spans="2:14" x14ac:dyDescent="0.2">
      <c r="B53" s="130">
        <v>398</v>
      </c>
      <c r="C53" s="131" t="s">
        <v>36</v>
      </c>
      <c r="D53" s="127">
        <v>0</v>
      </c>
      <c r="E53" s="127">
        <v>0</v>
      </c>
      <c r="F53" s="127">
        <v>0</v>
      </c>
      <c r="G53" s="127">
        <v>0</v>
      </c>
      <c r="H53" s="127">
        <v>0</v>
      </c>
      <c r="I53" s="127">
        <v>0</v>
      </c>
      <c r="J53" s="127">
        <v>0</v>
      </c>
      <c r="K53" s="127">
        <v>0</v>
      </c>
      <c r="L53" s="127">
        <v>0</v>
      </c>
      <c r="M53" s="127">
        <v>0</v>
      </c>
      <c r="N53" s="128">
        <v>0</v>
      </c>
    </row>
    <row r="54" spans="2:14" x14ac:dyDescent="0.2">
      <c r="B54" s="168"/>
      <c r="C54" s="131"/>
      <c r="D54" s="132"/>
      <c r="E54" s="127"/>
      <c r="F54" s="127"/>
      <c r="G54" s="127"/>
      <c r="H54" s="127"/>
      <c r="I54" s="127"/>
      <c r="J54" s="127"/>
      <c r="K54" s="127"/>
      <c r="L54" s="127"/>
      <c r="M54" s="127"/>
      <c r="N54" s="128"/>
    </row>
    <row r="55" spans="2:14" x14ac:dyDescent="0.2">
      <c r="B55" s="168"/>
      <c r="C55" s="131"/>
      <c r="D55" s="132"/>
      <c r="E55" s="127"/>
      <c r="F55" s="127"/>
      <c r="G55" s="127"/>
      <c r="H55" s="127"/>
      <c r="I55" s="127"/>
      <c r="J55" s="127"/>
      <c r="K55" s="127"/>
      <c r="L55" s="127"/>
      <c r="M55" s="127"/>
      <c r="N55" s="128"/>
    </row>
    <row r="56" spans="2:14" ht="17.25" customHeight="1" x14ac:dyDescent="0.2">
      <c r="B56" s="169"/>
      <c r="C56" s="137" t="s">
        <v>220</v>
      </c>
      <c r="D56" s="137">
        <f t="shared" ref="D56:N56" si="0">SUM(D7:D55)</f>
        <v>26705138912</v>
      </c>
      <c r="E56" s="137">
        <f t="shared" si="0"/>
        <v>27284103100</v>
      </c>
      <c r="F56" s="137">
        <f t="shared" si="0"/>
        <v>27829778363</v>
      </c>
      <c r="G56" s="137">
        <f t="shared" si="0"/>
        <v>27984352000</v>
      </c>
      <c r="H56" s="137">
        <f t="shared" si="0"/>
        <v>30596235594</v>
      </c>
      <c r="I56" s="137">
        <f t="shared" si="0"/>
        <v>33391961056</v>
      </c>
      <c r="J56" s="137">
        <f t="shared" si="0"/>
        <v>36649495300</v>
      </c>
      <c r="K56" s="137">
        <f t="shared" si="0"/>
        <v>36247693204</v>
      </c>
      <c r="L56" s="137">
        <f t="shared" si="0"/>
        <v>37468053204</v>
      </c>
      <c r="M56" s="137">
        <f t="shared" si="0"/>
        <v>38004259890</v>
      </c>
      <c r="N56" s="138">
        <f t="shared" si="0"/>
        <v>38004259890</v>
      </c>
    </row>
    <row r="57" spans="2:14" x14ac:dyDescent="0.2">
      <c r="C57" s="12"/>
      <c r="D57" s="12"/>
      <c r="E57" s="13"/>
      <c r="F57" s="13"/>
      <c r="G57" s="13"/>
      <c r="H57" s="13"/>
      <c r="I57" s="13"/>
      <c r="J57" s="13"/>
      <c r="K57" s="13"/>
      <c r="L57" s="13"/>
      <c r="M57" s="13"/>
    </row>
  </sheetData>
  <mergeCells count="2">
    <mergeCell ref="C4:H4"/>
    <mergeCell ref="B3:N3"/>
  </mergeCells>
  <printOptions horizontalCentered="1"/>
  <pageMargins left="0.55118110236220474" right="0.59055118110236227" top="0.70866141732283472" bottom="0.6692913385826772" header="0.51181102362204722" footer="0.51181102362204722"/>
  <pageSetup paperSize="9" scale="64" orientation="landscape" r:id="rId1"/>
  <headerFooter alignWithMargins="0"/>
  <ignoredErrors>
    <ignoredError sqref="K56:N5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62"/>
  <sheetViews>
    <sheetView showGridLines="0" topLeftCell="A4" zoomScale="90" zoomScaleNormal="90" workbookViewId="0">
      <selection activeCell="K17" sqref="K17"/>
    </sheetView>
  </sheetViews>
  <sheetFormatPr defaultColWidth="7.83203125" defaultRowHeight="15.75" x14ac:dyDescent="0.25"/>
  <cols>
    <col min="1" max="1" width="7.83203125" style="34"/>
    <col min="2" max="2" width="49.6640625" style="35" customWidth="1"/>
    <col min="3" max="3" width="18.5" style="34" bestFit="1" customWidth="1"/>
    <col min="4" max="4" width="15.6640625" style="34" bestFit="1" customWidth="1"/>
    <col min="5" max="5" width="19.1640625" style="34" bestFit="1" customWidth="1"/>
    <col min="6" max="6" width="16.83203125" style="34" bestFit="1" customWidth="1"/>
    <col min="7" max="7" width="8.6640625" style="34" bestFit="1" customWidth="1"/>
    <col min="8" max="8" width="18.5" style="34" bestFit="1" customWidth="1"/>
    <col min="9" max="9" width="15.6640625" style="34" bestFit="1" customWidth="1"/>
    <col min="10" max="10" width="19.1640625" style="34" bestFit="1" customWidth="1"/>
    <col min="11" max="11" width="16.83203125" style="34" bestFit="1" customWidth="1"/>
    <col min="12" max="12" width="8.6640625" style="34" bestFit="1" customWidth="1"/>
    <col min="13" max="13" width="18.5" style="34" bestFit="1" customWidth="1"/>
    <col min="14" max="14" width="15.6640625" style="34" bestFit="1" customWidth="1"/>
    <col min="15" max="15" width="19.1640625" style="34" bestFit="1" customWidth="1"/>
    <col min="16" max="16" width="16.83203125" style="34" bestFit="1" customWidth="1"/>
    <col min="17" max="17" width="8.6640625" style="34" bestFit="1" customWidth="1"/>
    <col min="18" max="18" width="7.83203125" style="33"/>
    <col min="19" max="19" width="13.1640625" style="33" customWidth="1"/>
    <col min="20" max="80" width="7.83203125" style="33"/>
    <col min="81" max="257" width="7.83203125" style="34"/>
    <col min="258" max="258" width="68.5" style="34" customWidth="1"/>
    <col min="259" max="259" width="25" style="34" customWidth="1"/>
    <col min="260" max="260" width="17.6640625" style="34" customWidth="1"/>
    <col min="261" max="261" width="23.6640625" style="34" customWidth="1"/>
    <col min="262" max="262" width="21.1640625" style="34" customWidth="1"/>
    <col min="263" max="263" width="16.33203125" style="34" customWidth="1"/>
    <col min="264" max="264" width="21.1640625" style="34" customWidth="1"/>
    <col min="265" max="266" width="17.6640625" style="34" customWidth="1"/>
    <col min="267" max="267" width="22.33203125" style="34" customWidth="1"/>
    <col min="268" max="268" width="12.83203125" style="34" customWidth="1"/>
    <col min="269" max="269" width="21.6640625" style="34" customWidth="1"/>
    <col min="270" max="270" width="17.6640625" style="34" customWidth="1"/>
    <col min="271" max="271" width="17.83203125" style="34" customWidth="1"/>
    <col min="272" max="272" width="21.1640625" style="34" customWidth="1"/>
    <col min="273" max="273" width="14.83203125" style="34" customWidth="1"/>
    <col min="274" max="274" width="7.83203125" style="34"/>
    <col min="275" max="275" width="13.1640625" style="34" customWidth="1"/>
    <col min="276" max="513" width="7.83203125" style="34"/>
    <col min="514" max="514" width="68.5" style="34" customWidth="1"/>
    <col min="515" max="515" width="25" style="34" customWidth="1"/>
    <col min="516" max="516" width="17.6640625" style="34" customWidth="1"/>
    <col min="517" max="517" width="23.6640625" style="34" customWidth="1"/>
    <col min="518" max="518" width="21.1640625" style="34" customWidth="1"/>
    <col min="519" max="519" width="16.33203125" style="34" customWidth="1"/>
    <col min="520" max="520" width="21.1640625" style="34" customWidth="1"/>
    <col min="521" max="522" width="17.6640625" style="34" customWidth="1"/>
    <col min="523" max="523" width="22.33203125" style="34" customWidth="1"/>
    <col min="524" max="524" width="12.83203125" style="34" customWidth="1"/>
    <col min="525" max="525" width="21.6640625" style="34" customWidth="1"/>
    <col min="526" max="526" width="17.6640625" style="34" customWidth="1"/>
    <col min="527" max="527" width="17.83203125" style="34" customWidth="1"/>
    <col min="528" max="528" width="21.1640625" style="34" customWidth="1"/>
    <col min="529" max="529" width="14.83203125" style="34" customWidth="1"/>
    <col min="530" max="530" width="7.83203125" style="34"/>
    <col min="531" max="531" width="13.1640625" style="34" customWidth="1"/>
    <col min="532" max="769" width="7.83203125" style="34"/>
    <col min="770" max="770" width="68.5" style="34" customWidth="1"/>
    <col min="771" max="771" width="25" style="34" customWidth="1"/>
    <col min="772" max="772" width="17.6640625" style="34" customWidth="1"/>
    <col min="773" max="773" width="23.6640625" style="34" customWidth="1"/>
    <col min="774" max="774" width="21.1640625" style="34" customWidth="1"/>
    <col min="775" max="775" width="16.33203125" style="34" customWidth="1"/>
    <col min="776" max="776" width="21.1640625" style="34" customWidth="1"/>
    <col min="777" max="778" width="17.6640625" style="34" customWidth="1"/>
    <col min="779" max="779" width="22.33203125" style="34" customWidth="1"/>
    <col min="780" max="780" width="12.83203125" style="34" customWidth="1"/>
    <col min="781" max="781" width="21.6640625" style="34" customWidth="1"/>
    <col min="782" max="782" width="17.6640625" style="34" customWidth="1"/>
    <col min="783" max="783" width="17.83203125" style="34" customWidth="1"/>
    <col min="784" max="784" width="21.1640625" style="34" customWidth="1"/>
    <col min="785" max="785" width="14.83203125" style="34" customWidth="1"/>
    <col min="786" max="786" width="7.83203125" style="34"/>
    <col min="787" max="787" width="13.1640625" style="34" customWidth="1"/>
    <col min="788" max="1025" width="7.83203125" style="34"/>
    <col min="1026" max="1026" width="68.5" style="34" customWidth="1"/>
    <col min="1027" max="1027" width="25" style="34" customWidth="1"/>
    <col min="1028" max="1028" width="17.6640625" style="34" customWidth="1"/>
    <col min="1029" max="1029" width="23.6640625" style="34" customWidth="1"/>
    <col min="1030" max="1030" width="21.1640625" style="34" customWidth="1"/>
    <col min="1031" max="1031" width="16.33203125" style="34" customWidth="1"/>
    <col min="1032" max="1032" width="21.1640625" style="34" customWidth="1"/>
    <col min="1033" max="1034" width="17.6640625" style="34" customWidth="1"/>
    <col min="1035" max="1035" width="22.33203125" style="34" customWidth="1"/>
    <col min="1036" max="1036" width="12.83203125" style="34" customWidth="1"/>
    <col min="1037" max="1037" width="21.6640625" style="34" customWidth="1"/>
    <col min="1038" max="1038" width="17.6640625" style="34" customWidth="1"/>
    <col min="1039" max="1039" width="17.83203125" style="34" customWidth="1"/>
    <col min="1040" max="1040" width="21.1640625" style="34" customWidth="1"/>
    <col min="1041" max="1041" width="14.83203125" style="34" customWidth="1"/>
    <col min="1042" max="1042" width="7.83203125" style="34"/>
    <col min="1043" max="1043" width="13.1640625" style="34" customWidth="1"/>
    <col min="1044" max="1281" width="7.83203125" style="34"/>
    <col min="1282" max="1282" width="68.5" style="34" customWidth="1"/>
    <col min="1283" max="1283" width="25" style="34" customWidth="1"/>
    <col min="1284" max="1284" width="17.6640625" style="34" customWidth="1"/>
    <col min="1285" max="1285" width="23.6640625" style="34" customWidth="1"/>
    <col min="1286" max="1286" width="21.1640625" style="34" customWidth="1"/>
    <col min="1287" max="1287" width="16.33203125" style="34" customWidth="1"/>
    <col min="1288" max="1288" width="21.1640625" style="34" customWidth="1"/>
    <col min="1289" max="1290" width="17.6640625" style="34" customWidth="1"/>
    <col min="1291" max="1291" width="22.33203125" style="34" customWidth="1"/>
    <col min="1292" max="1292" width="12.83203125" style="34" customWidth="1"/>
    <col min="1293" max="1293" width="21.6640625" style="34" customWidth="1"/>
    <col min="1294" max="1294" width="17.6640625" style="34" customWidth="1"/>
    <col min="1295" max="1295" width="17.83203125" style="34" customWidth="1"/>
    <col min="1296" max="1296" width="21.1640625" style="34" customWidth="1"/>
    <col min="1297" max="1297" width="14.83203125" style="34" customWidth="1"/>
    <col min="1298" max="1298" width="7.83203125" style="34"/>
    <col min="1299" max="1299" width="13.1640625" style="34" customWidth="1"/>
    <col min="1300" max="1537" width="7.83203125" style="34"/>
    <col min="1538" max="1538" width="68.5" style="34" customWidth="1"/>
    <col min="1539" max="1539" width="25" style="34" customWidth="1"/>
    <col min="1540" max="1540" width="17.6640625" style="34" customWidth="1"/>
    <col min="1541" max="1541" width="23.6640625" style="34" customWidth="1"/>
    <col min="1542" max="1542" width="21.1640625" style="34" customWidth="1"/>
    <col min="1543" max="1543" width="16.33203125" style="34" customWidth="1"/>
    <col min="1544" max="1544" width="21.1640625" style="34" customWidth="1"/>
    <col min="1545" max="1546" width="17.6640625" style="34" customWidth="1"/>
    <col min="1547" max="1547" width="22.33203125" style="34" customWidth="1"/>
    <col min="1548" max="1548" width="12.83203125" style="34" customWidth="1"/>
    <col min="1549" max="1549" width="21.6640625" style="34" customWidth="1"/>
    <col min="1550" max="1550" width="17.6640625" style="34" customWidth="1"/>
    <col min="1551" max="1551" width="17.83203125" style="34" customWidth="1"/>
    <col min="1552" max="1552" width="21.1640625" style="34" customWidth="1"/>
    <col min="1553" max="1553" width="14.83203125" style="34" customWidth="1"/>
    <col min="1554" max="1554" width="7.83203125" style="34"/>
    <col min="1555" max="1555" width="13.1640625" style="34" customWidth="1"/>
    <col min="1556" max="1793" width="7.83203125" style="34"/>
    <col min="1794" max="1794" width="68.5" style="34" customWidth="1"/>
    <col min="1795" max="1795" width="25" style="34" customWidth="1"/>
    <col min="1796" max="1796" width="17.6640625" style="34" customWidth="1"/>
    <col min="1797" max="1797" width="23.6640625" style="34" customWidth="1"/>
    <col min="1798" max="1798" width="21.1640625" style="34" customWidth="1"/>
    <col min="1799" max="1799" width="16.33203125" style="34" customWidth="1"/>
    <col min="1800" max="1800" width="21.1640625" style="34" customWidth="1"/>
    <col min="1801" max="1802" width="17.6640625" style="34" customWidth="1"/>
    <col min="1803" max="1803" width="22.33203125" style="34" customWidth="1"/>
    <col min="1804" max="1804" width="12.83203125" style="34" customWidth="1"/>
    <col min="1805" max="1805" width="21.6640625" style="34" customWidth="1"/>
    <col min="1806" max="1806" width="17.6640625" style="34" customWidth="1"/>
    <col min="1807" max="1807" width="17.83203125" style="34" customWidth="1"/>
    <col min="1808" max="1808" width="21.1640625" style="34" customWidth="1"/>
    <col min="1809" max="1809" width="14.83203125" style="34" customWidth="1"/>
    <col min="1810" max="1810" width="7.83203125" style="34"/>
    <col min="1811" max="1811" width="13.1640625" style="34" customWidth="1"/>
    <col min="1812" max="2049" width="7.83203125" style="34"/>
    <col min="2050" max="2050" width="68.5" style="34" customWidth="1"/>
    <col min="2051" max="2051" width="25" style="34" customWidth="1"/>
    <col min="2052" max="2052" width="17.6640625" style="34" customWidth="1"/>
    <col min="2053" max="2053" width="23.6640625" style="34" customWidth="1"/>
    <col min="2054" max="2054" width="21.1640625" style="34" customWidth="1"/>
    <col min="2055" max="2055" width="16.33203125" style="34" customWidth="1"/>
    <col min="2056" max="2056" width="21.1640625" style="34" customWidth="1"/>
    <col min="2057" max="2058" width="17.6640625" style="34" customWidth="1"/>
    <col min="2059" max="2059" width="22.33203125" style="34" customWidth="1"/>
    <col min="2060" max="2060" width="12.83203125" style="34" customWidth="1"/>
    <col min="2061" max="2061" width="21.6640625" style="34" customWidth="1"/>
    <col min="2062" max="2062" width="17.6640625" style="34" customWidth="1"/>
    <col min="2063" max="2063" width="17.83203125" style="34" customWidth="1"/>
    <col min="2064" max="2064" width="21.1640625" style="34" customWidth="1"/>
    <col min="2065" max="2065" width="14.83203125" style="34" customWidth="1"/>
    <col min="2066" max="2066" width="7.83203125" style="34"/>
    <col min="2067" max="2067" width="13.1640625" style="34" customWidth="1"/>
    <col min="2068" max="2305" width="7.83203125" style="34"/>
    <col min="2306" max="2306" width="68.5" style="34" customWidth="1"/>
    <col min="2307" max="2307" width="25" style="34" customWidth="1"/>
    <col min="2308" max="2308" width="17.6640625" style="34" customWidth="1"/>
    <col min="2309" max="2309" width="23.6640625" style="34" customWidth="1"/>
    <col min="2310" max="2310" width="21.1640625" style="34" customWidth="1"/>
    <col min="2311" max="2311" width="16.33203125" style="34" customWidth="1"/>
    <col min="2312" max="2312" width="21.1640625" style="34" customWidth="1"/>
    <col min="2313" max="2314" width="17.6640625" style="34" customWidth="1"/>
    <col min="2315" max="2315" width="22.33203125" style="34" customWidth="1"/>
    <col min="2316" max="2316" width="12.83203125" style="34" customWidth="1"/>
    <col min="2317" max="2317" width="21.6640625" style="34" customWidth="1"/>
    <col min="2318" max="2318" width="17.6640625" style="34" customWidth="1"/>
    <col min="2319" max="2319" width="17.83203125" style="34" customWidth="1"/>
    <col min="2320" max="2320" width="21.1640625" style="34" customWidth="1"/>
    <col min="2321" max="2321" width="14.83203125" style="34" customWidth="1"/>
    <col min="2322" max="2322" width="7.83203125" style="34"/>
    <col min="2323" max="2323" width="13.1640625" style="34" customWidth="1"/>
    <col min="2324" max="2561" width="7.83203125" style="34"/>
    <col min="2562" max="2562" width="68.5" style="34" customWidth="1"/>
    <col min="2563" max="2563" width="25" style="34" customWidth="1"/>
    <col min="2564" max="2564" width="17.6640625" style="34" customWidth="1"/>
    <col min="2565" max="2565" width="23.6640625" style="34" customWidth="1"/>
    <col min="2566" max="2566" width="21.1640625" style="34" customWidth="1"/>
    <col min="2567" max="2567" width="16.33203125" style="34" customWidth="1"/>
    <col min="2568" max="2568" width="21.1640625" style="34" customWidth="1"/>
    <col min="2569" max="2570" width="17.6640625" style="34" customWidth="1"/>
    <col min="2571" max="2571" width="22.33203125" style="34" customWidth="1"/>
    <col min="2572" max="2572" width="12.83203125" style="34" customWidth="1"/>
    <col min="2573" max="2573" width="21.6640625" style="34" customWidth="1"/>
    <col min="2574" max="2574" width="17.6640625" style="34" customWidth="1"/>
    <col min="2575" max="2575" width="17.83203125" style="34" customWidth="1"/>
    <col min="2576" max="2576" width="21.1640625" style="34" customWidth="1"/>
    <col min="2577" max="2577" width="14.83203125" style="34" customWidth="1"/>
    <col min="2578" max="2578" width="7.83203125" style="34"/>
    <col min="2579" max="2579" width="13.1640625" style="34" customWidth="1"/>
    <col min="2580" max="2817" width="7.83203125" style="34"/>
    <col min="2818" max="2818" width="68.5" style="34" customWidth="1"/>
    <col min="2819" max="2819" width="25" style="34" customWidth="1"/>
    <col min="2820" max="2820" width="17.6640625" style="34" customWidth="1"/>
    <col min="2821" max="2821" width="23.6640625" style="34" customWidth="1"/>
    <col min="2822" max="2822" width="21.1640625" style="34" customWidth="1"/>
    <col min="2823" max="2823" width="16.33203125" style="34" customWidth="1"/>
    <col min="2824" max="2824" width="21.1640625" style="34" customWidth="1"/>
    <col min="2825" max="2826" width="17.6640625" style="34" customWidth="1"/>
    <col min="2827" max="2827" width="22.33203125" style="34" customWidth="1"/>
    <col min="2828" max="2828" width="12.83203125" style="34" customWidth="1"/>
    <col min="2829" max="2829" width="21.6640625" style="34" customWidth="1"/>
    <col min="2830" max="2830" width="17.6640625" style="34" customWidth="1"/>
    <col min="2831" max="2831" width="17.83203125" style="34" customWidth="1"/>
    <col min="2832" max="2832" width="21.1640625" style="34" customWidth="1"/>
    <col min="2833" max="2833" width="14.83203125" style="34" customWidth="1"/>
    <col min="2834" max="2834" width="7.83203125" style="34"/>
    <col min="2835" max="2835" width="13.1640625" style="34" customWidth="1"/>
    <col min="2836" max="3073" width="7.83203125" style="34"/>
    <col min="3074" max="3074" width="68.5" style="34" customWidth="1"/>
    <col min="3075" max="3075" width="25" style="34" customWidth="1"/>
    <col min="3076" max="3076" width="17.6640625" style="34" customWidth="1"/>
    <col min="3077" max="3077" width="23.6640625" style="34" customWidth="1"/>
    <col min="3078" max="3078" width="21.1640625" style="34" customWidth="1"/>
    <col min="3079" max="3079" width="16.33203125" style="34" customWidth="1"/>
    <col min="3080" max="3080" width="21.1640625" style="34" customWidth="1"/>
    <col min="3081" max="3082" width="17.6640625" style="34" customWidth="1"/>
    <col min="3083" max="3083" width="22.33203125" style="34" customWidth="1"/>
    <col min="3084" max="3084" width="12.83203125" style="34" customWidth="1"/>
    <col min="3085" max="3085" width="21.6640625" style="34" customWidth="1"/>
    <col min="3086" max="3086" width="17.6640625" style="34" customWidth="1"/>
    <col min="3087" max="3087" width="17.83203125" style="34" customWidth="1"/>
    <col min="3088" max="3088" width="21.1640625" style="34" customWidth="1"/>
    <col min="3089" max="3089" width="14.83203125" style="34" customWidth="1"/>
    <col min="3090" max="3090" width="7.83203125" style="34"/>
    <col min="3091" max="3091" width="13.1640625" style="34" customWidth="1"/>
    <col min="3092" max="3329" width="7.83203125" style="34"/>
    <col min="3330" max="3330" width="68.5" style="34" customWidth="1"/>
    <col min="3331" max="3331" width="25" style="34" customWidth="1"/>
    <col min="3332" max="3332" width="17.6640625" style="34" customWidth="1"/>
    <col min="3333" max="3333" width="23.6640625" style="34" customWidth="1"/>
    <col min="3334" max="3334" width="21.1640625" style="34" customWidth="1"/>
    <col min="3335" max="3335" width="16.33203125" style="34" customWidth="1"/>
    <col min="3336" max="3336" width="21.1640625" style="34" customWidth="1"/>
    <col min="3337" max="3338" width="17.6640625" style="34" customWidth="1"/>
    <col min="3339" max="3339" width="22.33203125" style="34" customWidth="1"/>
    <col min="3340" max="3340" width="12.83203125" style="34" customWidth="1"/>
    <col min="3341" max="3341" width="21.6640625" style="34" customWidth="1"/>
    <col min="3342" max="3342" width="17.6640625" style="34" customWidth="1"/>
    <col min="3343" max="3343" width="17.83203125" style="34" customWidth="1"/>
    <col min="3344" max="3344" width="21.1640625" style="34" customWidth="1"/>
    <col min="3345" max="3345" width="14.83203125" style="34" customWidth="1"/>
    <col min="3346" max="3346" width="7.83203125" style="34"/>
    <col min="3347" max="3347" width="13.1640625" style="34" customWidth="1"/>
    <col min="3348" max="3585" width="7.83203125" style="34"/>
    <col min="3586" max="3586" width="68.5" style="34" customWidth="1"/>
    <col min="3587" max="3587" width="25" style="34" customWidth="1"/>
    <col min="3588" max="3588" width="17.6640625" style="34" customWidth="1"/>
    <col min="3589" max="3589" width="23.6640625" style="34" customWidth="1"/>
    <col min="3590" max="3590" width="21.1640625" style="34" customWidth="1"/>
    <col min="3591" max="3591" width="16.33203125" style="34" customWidth="1"/>
    <col min="3592" max="3592" width="21.1640625" style="34" customWidth="1"/>
    <col min="3593" max="3594" width="17.6640625" style="34" customWidth="1"/>
    <col min="3595" max="3595" width="22.33203125" style="34" customWidth="1"/>
    <col min="3596" max="3596" width="12.83203125" style="34" customWidth="1"/>
    <col min="3597" max="3597" width="21.6640625" style="34" customWidth="1"/>
    <col min="3598" max="3598" width="17.6640625" style="34" customWidth="1"/>
    <col min="3599" max="3599" width="17.83203125" style="34" customWidth="1"/>
    <col min="3600" max="3600" width="21.1640625" style="34" customWidth="1"/>
    <col min="3601" max="3601" width="14.83203125" style="34" customWidth="1"/>
    <col min="3602" max="3602" width="7.83203125" style="34"/>
    <col min="3603" max="3603" width="13.1640625" style="34" customWidth="1"/>
    <col min="3604" max="3841" width="7.83203125" style="34"/>
    <col min="3842" max="3842" width="68.5" style="34" customWidth="1"/>
    <col min="3843" max="3843" width="25" style="34" customWidth="1"/>
    <col min="3844" max="3844" width="17.6640625" style="34" customWidth="1"/>
    <col min="3845" max="3845" width="23.6640625" style="34" customWidth="1"/>
    <col min="3846" max="3846" width="21.1640625" style="34" customWidth="1"/>
    <col min="3847" max="3847" width="16.33203125" style="34" customWidth="1"/>
    <col min="3848" max="3848" width="21.1640625" style="34" customWidth="1"/>
    <col min="3849" max="3850" width="17.6640625" style="34" customWidth="1"/>
    <col min="3851" max="3851" width="22.33203125" style="34" customWidth="1"/>
    <col min="3852" max="3852" width="12.83203125" style="34" customWidth="1"/>
    <col min="3853" max="3853" width="21.6640625" style="34" customWidth="1"/>
    <col min="3854" max="3854" width="17.6640625" style="34" customWidth="1"/>
    <col min="3855" max="3855" width="17.83203125" style="34" customWidth="1"/>
    <col min="3856" max="3856" width="21.1640625" style="34" customWidth="1"/>
    <col min="3857" max="3857" width="14.83203125" style="34" customWidth="1"/>
    <col min="3858" max="3858" width="7.83203125" style="34"/>
    <col min="3859" max="3859" width="13.1640625" style="34" customWidth="1"/>
    <col min="3860" max="4097" width="7.83203125" style="34"/>
    <col min="4098" max="4098" width="68.5" style="34" customWidth="1"/>
    <col min="4099" max="4099" width="25" style="34" customWidth="1"/>
    <col min="4100" max="4100" width="17.6640625" style="34" customWidth="1"/>
    <col min="4101" max="4101" width="23.6640625" style="34" customWidth="1"/>
    <col min="4102" max="4102" width="21.1640625" style="34" customWidth="1"/>
    <col min="4103" max="4103" width="16.33203125" style="34" customWidth="1"/>
    <col min="4104" max="4104" width="21.1640625" style="34" customWidth="1"/>
    <col min="4105" max="4106" width="17.6640625" style="34" customWidth="1"/>
    <col min="4107" max="4107" width="22.33203125" style="34" customWidth="1"/>
    <col min="4108" max="4108" width="12.83203125" style="34" customWidth="1"/>
    <col min="4109" max="4109" width="21.6640625" style="34" customWidth="1"/>
    <col min="4110" max="4110" width="17.6640625" style="34" customWidth="1"/>
    <col min="4111" max="4111" width="17.83203125" style="34" customWidth="1"/>
    <col min="4112" max="4112" width="21.1640625" style="34" customWidth="1"/>
    <col min="4113" max="4113" width="14.83203125" style="34" customWidth="1"/>
    <col min="4114" max="4114" width="7.83203125" style="34"/>
    <col min="4115" max="4115" width="13.1640625" style="34" customWidth="1"/>
    <col min="4116" max="4353" width="7.83203125" style="34"/>
    <col min="4354" max="4354" width="68.5" style="34" customWidth="1"/>
    <col min="4355" max="4355" width="25" style="34" customWidth="1"/>
    <col min="4356" max="4356" width="17.6640625" style="34" customWidth="1"/>
    <col min="4357" max="4357" width="23.6640625" style="34" customWidth="1"/>
    <col min="4358" max="4358" width="21.1640625" style="34" customWidth="1"/>
    <col min="4359" max="4359" width="16.33203125" style="34" customWidth="1"/>
    <col min="4360" max="4360" width="21.1640625" style="34" customWidth="1"/>
    <col min="4361" max="4362" width="17.6640625" style="34" customWidth="1"/>
    <col min="4363" max="4363" width="22.33203125" style="34" customWidth="1"/>
    <col min="4364" max="4364" width="12.83203125" style="34" customWidth="1"/>
    <col min="4365" max="4365" width="21.6640625" style="34" customWidth="1"/>
    <col min="4366" max="4366" width="17.6640625" style="34" customWidth="1"/>
    <col min="4367" max="4367" width="17.83203125" style="34" customWidth="1"/>
    <col min="4368" max="4368" width="21.1640625" style="34" customWidth="1"/>
    <col min="4369" max="4369" width="14.83203125" style="34" customWidth="1"/>
    <col min="4370" max="4370" width="7.83203125" style="34"/>
    <col min="4371" max="4371" width="13.1640625" style="34" customWidth="1"/>
    <col min="4372" max="4609" width="7.83203125" style="34"/>
    <col min="4610" max="4610" width="68.5" style="34" customWidth="1"/>
    <col min="4611" max="4611" width="25" style="34" customWidth="1"/>
    <col min="4612" max="4612" width="17.6640625" style="34" customWidth="1"/>
    <col min="4613" max="4613" width="23.6640625" style="34" customWidth="1"/>
    <col min="4614" max="4614" width="21.1640625" style="34" customWidth="1"/>
    <col min="4615" max="4615" width="16.33203125" style="34" customWidth="1"/>
    <col min="4616" max="4616" width="21.1640625" style="34" customWidth="1"/>
    <col min="4617" max="4618" width="17.6640625" style="34" customWidth="1"/>
    <col min="4619" max="4619" width="22.33203125" style="34" customWidth="1"/>
    <col min="4620" max="4620" width="12.83203125" style="34" customWidth="1"/>
    <col min="4621" max="4621" width="21.6640625" style="34" customWidth="1"/>
    <col min="4622" max="4622" width="17.6640625" style="34" customWidth="1"/>
    <col min="4623" max="4623" width="17.83203125" style="34" customWidth="1"/>
    <col min="4624" max="4624" width="21.1640625" style="34" customWidth="1"/>
    <col min="4625" max="4625" width="14.83203125" style="34" customWidth="1"/>
    <col min="4626" max="4626" width="7.83203125" style="34"/>
    <col min="4627" max="4627" width="13.1640625" style="34" customWidth="1"/>
    <col min="4628" max="4865" width="7.83203125" style="34"/>
    <col min="4866" max="4866" width="68.5" style="34" customWidth="1"/>
    <col min="4867" max="4867" width="25" style="34" customWidth="1"/>
    <col min="4868" max="4868" width="17.6640625" style="34" customWidth="1"/>
    <col min="4869" max="4869" width="23.6640625" style="34" customWidth="1"/>
    <col min="4870" max="4870" width="21.1640625" style="34" customWidth="1"/>
    <col min="4871" max="4871" width="16.33203125" style="34" customWidth="1"/>
    <col min="4872" max="4872" width="21.1640625" style="34" customWidth="1"/>
    <col min="4873" max="4874" width="17.6640625" style="34" customWidth="1"/>
    <col min="4875" max="4875" width="22.33203125" style="34" customWidth="1"/>
    <col min="4876" max="4876" width="12.83203125" style="34" customWidth="1"/>
    <col min="4877" max="4877" width="21.6640625" style="34" customWidth="1"/>
    <col min="4878" max="4878" width="17.6640625" style="34" customWidth="1"/>
    <col min="4879" max="4879" width="17.83203125" style="34" customWidth="1"/>
    <col min="4880" max="4880" width="21.1640625" style="34" customWidth="1"/>
    <col min="4881" max="4881" width="14.83203125" style="34" customWidth="1"/>
    <col min="4882" max="4882" width="7.83203125" style="34"/>
    <col min="4883" max="4883" width="13.1640625" style="34" customWidth="1"/>
    <col min="4884" max="5121" width="7.83203125" style="34"/>
    <col min="5122" max="5122" width="68.5" style="34" customWidth="1"/>
    <col min="5123" max="5123" width="25" style="34" customWidth="1"/>
    <col min="5124" max="5124" width="17.6640625" style="34" customWidth="1"/>
    <col min="5125" max="5125" width="23.6640625" style="34" customWidth="1"/>
    <col min="5126" max="5126" width="21.1640625" style="34" customWidth="1"/>
    <col min="5127" max="5127" width="16.33203125" style="34" customWidth="1"/>
    <col min="5128" max="5128" width="21.1640625" style="34" customWidth="1"/>
    <col min="5129" max="5130" width="17.6640625" style="34" customWidth="1"/>
    <col min="5131" max="5131" width="22.33203125" style="34" customWidth="1"/>
    <col min="5132" max="5132" width="12.83203125" style="34" customWidth="1"/>
    <col min="5133" max="5133" width="21.6640625" style="34" customWidth="1"/>
    <col min="5134" max="5134" width="17.6640625" style="34" customWidth="1"/>
    <col min="5135" max="5135" width="17.83203125" style="34" customWidth="1"/>
    <col min="5136" max="5136" width="21.1640625" style="34" customWidth="1"/>
    <col min="5137" max="5137" width="14.83203125" style="34" customWidth="1"/>
    <col min="5138" max="5138" width="7.83203125" style="34"/>
    <col min="5139" max="5139" width="13.1640625" style="34" customWidth="1"/>
    <col min="5140" max="5377" width="7.83203125" style="34"/>
    <col min="5378" max="5378" width="68.5" style="34" customWidth="1"/>
    <col min="5379" max="5379" width="25" style="34" customWidth="1"/>
    <col min="5380" max="5380" width="17.6640625" style="34" customWidth="1"/>
    <col min="5381" max="5381" width="23.6640625" style="34" customWidth="1"/>
    <col min="5382" max="5382" width="21.1640625" style="34" customWidth="1"/>
    <col min="5383" max="5383" width="16.33203125" style="34" customWidth="1"/>
    <col min="5384" max="5384" width="21.1640625" style="34" customWidth="1"/>
    <col min="5385" max="5386" width="17.6640625" style="34" customWidth="1"/>
    <col min="5387" max="5387" width="22.33203125" style="34" customWidth="1"/>
    <col min="5388" max="5388" width="12.83203125" style="34" customWidth="1"/>
    <col min="5389" max="5389" width="21.6640625" style="34" customWidth="1"/>
    <col min="5390" max="5390" width="17.6640625" style="34" customWidth="1"/>
    <col min="5391" max="5391" width="17.83203125" style="34" customWidth="1"/>
    <col min="5392" max="5392" width="21.1640625" style="34" customWidth="1"/>
    <col min="5393" max="5393" width="14.83203125" style="34" customWidth="1"/>
    <col min="5394" max="5394" width="7.83203125" style="34"/>
    <col min="5395" max="5395" width="13.1640625" style="34" customWidth="1"/>
    <col min="5396" max="5633" width="7.83203125" style="34"/>
    <col min="5634" max="5634" width="68.5" style="34" customWidth="1"/>
    <col min="5635" max="5635" width="25" style="34" customWidth="1"/>
    <col min="5636" max="5636" width="17.6640625" style="34" customWidth="1"/>
    <col min="5637" max="5637" width="23.6640625" style="34" customWidth="1"/>
    <col min="5638" max="5638" width="21.1640625" style="34" customWidth="1"/>
    <col min="5639" max="5639" width="16.33203125" style="34" customWidth="1"/>
    <col min="5640" max="5640" width="21.1640625" style="34" customWidth="1"/>
    <col min="5641" max="5642" width="17.6640625" style="34" customWidth="1"/>
    <col min="5643" max="5643" width="22.33203125" style="34" customWidth="1"/>
    <col min="5644" max="5644" width="12.83203125" style="34" customWidth="1"/>
    <col min="5645" max="5645" width="21.6640625" style="34" customWidth="1"/>
    <col min="5646" max="5646" width="17.6640625" style="34" customWidth="1"/>
    <col min="5647" max="5647" width="17.83203125" style="34" customWidth="1"/>
    <col min="5648" max="5648" width="21.1640625" style="34" customWidth="1"/>
    <col min="5649" max="5649" width="14.83203125" style="34" customWidth="1"/>
    <col min="5650" max="5650" width="7.83203125" style="34"/>
    <col min="5651" max="5651" width="13.1640625" style="34" customWidth="1"/>
    <col min="5652" max="5889" width="7.83203125" style="34"/>
    <col min="5890" max="5890" width="68.5" style="34" customWidth="1"/>
    <col min="5891" max="5891" width="25" style="34" customWidth="1"/>
    <col min="5892" max="5892" width="17.6640625" style="34" customWidth="1"/>
    <col min="5893" max="5893" width="23.6640625" style="34" customWidth="1"/>
    <col min="5894" max="5894" width="21.1640625" style="34" customWidth="1"/>
    <col min="5895" max="5895" width="16.33203125" style="34" customWidth="1"/>
    <col min="5896" max="5896" width="21.1640625" style="34" customWidth="1"/>
    <col min="5897" max="5898" width="17.6640625" style="34" customWidth="1"/>
    <col min="5899" max="5899" width="22.33203125" style="34" customWidth="1"/>
    <col min="5900" max="5900" width="12.83203125" style="34" customWidth="1"/>
    <col min="5901" max="5901" width="21.6640625" style="34" customWidth="1"/>
    <col min="5902" max="5902" width="17.6640625" style="34" customWidth="1"/>
    <col min="5903" max="5903" width="17.83203125" style="34" customWidth="1"/>
    <col min="5904" max="5904" width="21.1640625" style="34" customWidth="1"/>
    <col min="5905" max="5905" width="14.83203125" style="34" customWidth="1"/>
    <col min="5906" max="5906" width="7.83203125" style="34"/>
    <col min="5907" max="5907" width="13.1640625" style="34" customWidth="1"/>
    <col min="5908" max="6145" width="7.83203125" style="34"/>
    <col min="6146" max="6146" width="68.5" style="34" customWidth="1"/>
    <col min="6147" max="6147" width="25" style="34" customWidth="1"/>
    <col min="6148" max="6148" width="17.6640625" style="34" customWidth="1"/>
    <col min="6149" max="6149" width="23.6640625" style="34" customWidth="1"/>
    <col min="6150" max="6150" width="21.1640625" style="34" customWidth="1"/>
    <col min="6151" max="6151" width="16.33203125" style="34" customWidth="1"/>
    <col min="6152" max="6152" width="21.1640625" style="34" customWidth="1"/>
    <col min="6153" max="6154" width="17.6640625" style="34" customWidth="1"/>
    <col min="6155" max="6155" width="22.33203125" style="34" customWidth="1"/>
    <col min="6156" max="6156" width="12.83203125" style="34" customWidth="1"/>
    <col min="6157" max="6157" width="21.6640625" style="34" customWidth="1"/>
    <col min="6158" max="6158" width="17.6640625" style="34" customWidth="1"/>
    <col min="6159" max="6159" width="17.83203125" style="34" customWidth="1"/>
    <col min="6160" max="6160" width="21.1640625" style="34" customWidth="1"/>
    <col min="6161" max="6161" width="14.83203125" style="34" customWidth="1"/>
    <col min="6162" max="6162" width="7.83203125" style="34"/>
    <col min="6163" max="6163" width="13.1640625" style="34" customWidth="1"/>
    <col min="6164" max="6401" width="7.83203125" style="34"/>
    <col min="6402" max="6402" width="68.5" style="34" customWidth="1"/>
    <col min="6403" max="6403" width="25" style="34" customWidth="1"/>
    <col min="6404" max="6404" width="17.6640625" style="34" customWidth="1"/>
    <col min="6405" max="6405" width="23.6640625" style="34" customWidth="1"/>
    <col min="6406" max="6406" width="21.1640625" style="34" customWidth="1"/>
    <col min="6407" max="6407" width="16.33203125" style="34" customWidth="1"/>
    <col min="6408" max="6408" width="21.1640625" style="34" customWidth="1"/>
    <col min="6409" max="6410" width="17.6640625" style="34" customWidth="1"/>
    <col min="6411" max="6411" width="22.33203125" style="34" customWidth="1"/>
    <col min="6412" max="6412" width="12.83203125" style="34" customWidth="1"/>
    <col min="6413" max="6413" width="21.6640625" style="34" customWidth="1"/>
    <col min="6414" max="6414" width="17.6640625" style="34" customWidth="1"/>
    <col min="6415" max="6415" width="17.83203125" style="34" customWidth="1"/>
    <col min="6416" max="6416" width="21.1640625" style="34" customWidth="1"/>
    <col min="6417" max="6417" width="14.83203125" style="34" customWidth="1"/>
    <col min="6418" max="6418" width="7.83203125" style="34"/>
    <col min="6419" max="6419" width="13.1640625" style="34" customWidth="1"/>
    <col min="6420" max="6657" width="7.83203125" style="34"/>
    <col min="6658" max="6658" width="68.5" style="34" customWidth="1"/>
    <col min="6659" max="6659" width="25" style="34" customWidth="1"/>
    <col min="6660" max="6660" width="17.6640625" style="34" customWidth="1"/>
    <col min="6661" max="6661" width="23.6640625" style="34" customWidth="1"/>
    <col min="6662" max="6662" width="21.1640625" style="34" customWidth="1"/>
    <col min="6663" max="6663" width="16.33203125" style="34" customWidth="1"/>
    <col min="6664" max="6664" width="21.1640625" style="34" customWidth="1"/>
    <col min="6665" max="6666" width="17.6640625" style="34" customWidth="1"/>
    <col min="6667" max="6667" width="22.33203125" style="34" customWidth="1"/>
    <col min="6668" max="6668" width="12.83203125" style="34" customWidth="1"/>
    <col min="6669" max="6669" width="21.6640625" style="34" customWidth="1"/>
    <col min="6670" max="6670" width="17.6640625" style="34" customWidth="1"/>
    <col min="6671" max="6671" width="17.83203125" style="34" customWidth="1"/>
    <col min="6672" max="6672" width="21.1640625" style="34" customWidth="1"/>
    <col min="6673" max="6673" width="14.83203125" style="34" customWidth="1"/>
    <col min="6674" max="6674" width="7.83203125" style="34"/>
    <col min="6675" max="6675" width="13.1640625" style="34" customWidth="1"/>
    <col min="6676" max="6913" width="7.83203125" style="34"/>
    <col min="6914" max="6914" width="68.5" style="34" customWidth="1"/>
    <col min="6915" max="6915" width="25" style="34" customWidth="1"/>
    <col min="6916" max="6916" width="17.6640625" style="34" customWidth="1"/>
    <col min="6917" max="6917" width="23.6640625" style="34" customWidth="1"/>
    <col min="6918" max="6918" width="21.1640625" style="34" customWidth="1"/>
    <col min="6919" max="6919" width="16.33203125" style="34" customWidth="1"/>
    <col min="6920" max="6920" width="21.1640625" style="34" customWidth="1"/>
    <col min="6921" max="6922" width="17.6640625" style="34" customWidth="1"/>
    <col min="6923" max="6923" width="22.33203125" style="34" customWidth="1"/>
    <col min="6924" max="6924" width="12.83203125" style="34" customWidth="1"/>
    <col min="6925" max="6925" width="21.6640625" style="34" customWidth="1"/>
    <col min="6926" max="6926" width="17.6640625" style="34" customWidth="1"/>
    <col min="6927" max="6927" width="17.83203125" style="34" customWidth="1"/>
    <col min="6928" max="6928" width="21.1640625" style="34" customWidth="1"/>
    <col min="6929" max="6929" width="14.83203125" style="34" customWidth="1"/>
    <col min="6930" max="6930" width="7.83203125" style="34"/>
    <col min="6931" max="6931" width="13.1640625" style="34" customWidth="1"/>
    <col min="6932" max="7169" width="7.83203125" style="34"/>
    <col min="7170" max="7170" width="68.5" style="34" customWidth="1"/>
    <col min="7171" max="7171" width="25" style="34" customWidth="1"/>
    <col min="7172" max="7172" width="17.6640625" style="34" customWidth="1"/>
    <col min="7173" max="7173" width="23.6640625" style="34" customWidth="1"/>
    <col min="7174" max="7174" width="21.1640625" style="34" customWidth="1"/>
    <col min="7175" max="7175" width="16.33203125" style="34" customWidth="1"/>
    <col min="7176" max="7176" width="21.1640625" style="34" customWidth="1"/>
    <col min="7177" max="7178" width="17.6640625" style="34" customWidth="1"/>
    <col min="7179" max="7179" width="22.33203125" style="34" customWidth="1"/>
    <col min="7180" max="7180" width="12.83203125" style="34" customWidth="1"/>
    <col min="7181" max="7181" width="21.6640625" style="34" customWidth="1"/>
    <col min="7182" max="7182" width="17.6640625" style="34" customWidth="1"/>
    <col min="7183" max="7183" width="17.83203125" style="34" customWidth="1"/>
    <col min="7184" max="7184" width="21.1640625" style="34" customWidth="1"/>
    <col min="7185" max="7185" width="14.83203125" style="34" customWidth="1"/>
    <col min="7186" max="7186" width="7.83203125" style="34"/>
    <col min="7187" max="7187" width="13.1640625" style="34" customWidth="1"/>
    <col min="7188" max="7425" width="7.83203125" style="34"/>
    <col min="7426" max="7426" width="68.5" style="34" customWidth="1"/>
    <col min="7427" max="7427" width="25" style="34" customWidth="1"/>
    <col min="7428" max="7428" width="17.6640625" style="34" customWidth="1"/>
    <col min="7429" max="7429" width="23.6640625" style="34" customWidth="1"/>
    <col min="7430" max="7430" width="21.1640625" style="34" customWidth="1"/>
    <col min="7431" max="7431" width="16.33203125" style="34" customWidth="1"/>
    <col min="7432" max="7432" width="21.1640625" style="34" customWidth="1"/>
    <col min="7433" max="7434" width="17.6640625" style="34" customWidth="1"/>
    <col min="7435" max="7435" width="22.33203125" style="34" customWidth="1"/>
    <col min="7436" max="7436" width="12.83203125" style="34" customWidth="1"/>
    <col min="7437" max="7437" width="21.6640625" style="34" customWidth="1"/>
    <col min="7438" max="7438" width="17.6640625" style="34" customWidth="1"/>
    <col min="7439" max="7439" width="17.83203125" style="34" customWidth="1"/>
    <col min="7440" max="7440" width="21.1640625" style="34" customWidth="1"/>
    <col min="7441" max="7441" width="14.83203125" style="34" customWidth="1"/>
    <col min="7442" max="7442" width="7.83203125" style="34"/>
    <col min="7443" max="7443" width="13.1640625" style="34" customWidth="1"/>
    <col min="7444" max="7681" width="7.83203125" style="34"/>
    <col min="7682" max="7682" width="68.5" style="34" customWidth="1"/>
    <col min="7683" max="7683" width="25" style="34" customWidth="1"/>
    <col min="7684" max="7684" width="17.6640625" style="34" customWidth="1"/>
    <col min="7685" max="7685" width="23.6640625" style="34" customWidth="1"/>
    <col min="7686" max="7686" width="21.1640625" style="34" customWidth="1"/>
    <col min="7687" max="7687" width="16.33203125" style="34" customWidth="1"/>
    <col min="7688" max="7688" width="21.1640625" style="34" customWidth="1"/>
    <col min="7689" max="7690" width="17.6640625" style="34" customWidth="1"/>
    <col min="7691" max="7691" width="22.33203125" style="34" customWidth="1"/>
    <col min="7692" max="7692" width="12.83203125" style="34" customWidth="1"/>
    <col min="7693" max="7693" width="21.6640625" style="34" customWidth="1"/>
    <col min="7694" max="7694" width="17.6640625" style="34" customWidth="1"/>
    <col min="7695" max="7695" width="17.83203125" style="34" customWidth="1"/>
    <col min="7696" max="7696" width="21.1640625" style="34" customWidth="1"/>
    <col min="7697" max="7697" width="14.83203125" style="34" customWidth="1"/>
    <col min="7698" max="7698" width="7.83203125" style="34"/>
    <col min="7699" max="7699" width="13.1640625" style="34" customWidth="1"/>
    <col min="7700" max="7937" width="7.83203125" style="34"/>
    <col min="7938" max="7938" width="68.5" style="34" customWidth="1"/>
    <col min="7939" max="7939" width="25" style="34" customWidth="1"/>
    <col min="7940" max="7940" width="17.6640625" style="34" customWidth="1"/>
    <col min="7941" max="7941" width="23.6640625" style="34" customWidth="1"/>
    <col min="7942" max="7942" width="21.1640625" style="34" customWidth="1"/>
    <col min="7943" max="7943" width="16.33203125" style="34" customWidth="1"/>
    <col min="7944" max="7944" width="21.1640625" style="34" customWidth="1"/>
    <col min="7945" max="7946" width="17.6640625" style="34" customWidth="1"/>
    <col min="7947" max="7947" width="22.33203125" style="34" customWidth="1"/>
    <col min="7948" max="7948" width="12.83203125" style="34" customWidth="1"/>
    <col min="7949" max="7949" width="21.6640625" style="34" customWidth="1"/>
    <col min="7950" max="7950" width="17.6640625" style="34" customWidth="1"/>
    <col min="7951" max="7951" width="17.83203125" style="34" customWidth="1"/>
    <col min="7952" max="7952" width="21.1640625" style="34" customWidth="1"/>
    <col min="7953" max="7953" width="14.83203125" style="34" customWidth="1"/>
    <col min="7954" max="7954" width="7.83203125" style="34"/>
    <col min="7955" max="7955" width="13.1640625" style="34" customWidth="1"/>
    <col min="7956" max="8193" width="7.83203125" style="34"/>
    <col min="8194" max="8194" width="68.5" style="34" customWidth="1"/>
    <col min="8195" max="8195" width="25" style="34" customWidth="1"/>
    <col min="8196" max="8196" width="17.6640625" style="34" customWidth="1"/>
    <col min="8197" max="8197" width="23.6640625" style="34" customWidth="1"/>
    <col min="8198" max="8198" width="21.1640625" style="34" customWidth="1"/>
    <col min="8199" max="8199" width="16.33203125" style="34" customWidth="1"/>
    <col min="8200" max="8200" width="21.1640625" style="34" customWidth="1"/>
    <col min="8201" max="8202" width="17.6640625" style="34" customWidth="1"/>
    <col min="8203" max="8203" width="22.33203125" style="34" customWidth="1"/>
    <col min="8204" max="8204" width="12.83203125" style="34" customWidth="1"/>
    <col min="8205" max="8205" width="21.6640625" style="34" customWidth="1"/>
    <col min="8206" max="8206" width="17.6640625" style="34" customWidth="1"/>
    <col min="8207" max="8207" width="17.83203125" style="34" customWidth="1"/>
    <col min="8208" max="8208" width="21.1640625" style="34" customWidth="1"/>
    <col min="8209" max="8209" width="14.83203125" style="34" customWidth="1"/>
    <col min="8210" max="8210" width="7.83203125" style="34"/>
    <col min="8211" max="8211" width="13.1640625" style="34" customWidth="1"/>
    <col min="8212" max="8449" width="7.83203125" style="34"/>
    <col min="8450" max="8450" width="68.5" style="34" customWidth="1"/>
    <col min="8451" max="8451" width="25" style="34" customWidth="1"/>
    <col min="8452" max="8452" width="17.6640625" style="34" customWidth="1"/>
    <col min="8453" max="8453" width="23.6640625" style="34" customWidth="1"/>
    <col min="8454" max="8454" width="21.1640625" style="34" customWidth="1"/>
    <col min="8455" max="8455" width="16.33203125" style="34" customWidth="1"/>
    <col min="8456" max="8456" width="21.1640625" style="34" customWidth="1"/>
    <col min="8457" max="8458" width="17.6640625" style="34" customWidth="1"/>
    <col min="8459" max="8459" width="22.33203125" style="34" customWidth="1"/>
    <col min="8460" max="8460" width="12.83203125" style="34" customWidth="1"/>
    <col min="8461" max="8461" width="21.6640625" style="34" customWidth="1"/>
    <col min="8462" max="8462" width="17.6640625" style="34" customWidth="1"/>
    <col min="8463" max="8463" width="17.83203125" style="34" customWidth="1"/>
    <col min="8464" max="8464" width="21.1640625" style="34" customWidth="1"/>
    <col min="8465" max="8465" width="14.83203125" style="34" customWidth="1"/>
    <col min="8466" max="8466" width="7.83203125" style="34"/>
    <col min="8467" max="8467" width="13.1640625" style="34" customWidth="1"/>
    <col min="8468" max="8705" width="7.83203125" style="34"/>
    <col min="8706" max="8706" width="68.5" style="34" customWidth="1"/>
    <col min="8707" max="8707" width="25" style="34" customWidth="1"/>
    <col min="8708" max="8708" width="17.6640625" style="34" customWidth="1"/>
    <col min="8709" max="8709" width="23.6640625" style="34" customWidth="1"/>
    <col min="8710" max="8710" width="21.1640625" style="34" customWidth="1"/>
    <col min="8711" max="8711" width="16.33203125" style="34" customWidth="1"/>
    <col min="8712" max="8712" width="21.1640625" style="34" customWidth="1"/>
    <col min="8713" max="8714" width="17.6640625" style="34" customWidth="1"/>
    <col min="8715" max="8715" width="22.33203125" style="34" customWidth="1"/>
    <col min="8716" max="8716" width="12.83203125" style="34" customWidth="1"/>
    <col min="8717" max="8717" width="21.6640625" style="34" customWidth="1"/>
    <col min="8718" max="8718" width="17.6640625" style="34" customWidth="1"/>
    <col min="8719" max="8719" width="17.83203125" style="34" customWidth="1"/>
    <col min="8720" max="8720" width="21.1640625" style="34" customWidth="1"/>
    <col min="8721" max="8721" width="14.83203125" style="34" customWidth="1"/>
    <col min="8722" max="8722" width="7.83203125" style="34"/>
    <col min="8723" max="8723" width="13.1640625" style="34" customWidth="1"/>
    <col min="8724" max="8961" width="7.83203125" style="34"/>
    <col min="8962" max="8962" width="68.5" style="34" customWidth="1"/>
    <col min="8963" max="8963" width="25" style="34" customWidth="1"/>
    <col min="8964" max="8964" width="17.6640625" style="34" customWidth="1"/>
    <col min="8965" max="8965" width="23.6640625" style="34" customWidth="1"/>
    <col min="8966" max="8966" width="21.1640625" style="34" customWidth="1"/>
    <col min="8967" max="8967" width="16.33203125" style="34" customWidth="1"/>
    <col min="8968" max="8968" width="21.1640625" style="34" customWidth="1"/>
    <col min="8969" max="8970" width="17.6640625" style="34" customWidth="1"/>
    <col min="8971" max="8971" width="22.33203125" style="34" customWidth="1"/>
    <col min="8972" max="8972" width="12.83203125" style="34" customWidth="1"/>
    <col min="8973" max="8973" width="21.6640625" style="34" customWidth="1"/>
    <col min="8974" max="8974" width="17.6640625" style="34" customWidth="1"/>
    <col min="8975" max="8975" width="17.83203125" style="34" customWidth="1"/>
    <col min="8976" max="8976" width="21.1640625" style="34" customWidth="1"/>
    <col min="8977" max="8977" width="14.83203125" style="34" customWidth="1"/>
    <col min="8978" max="8978" width="7.83203125" style="34"/>
    <col min="8979" max="8979" width="13.1640625" style="34" customWidth="1"/>
    <col min="8980" max="9217" width="7.83203125" style="34"/>
    <col min="9218" max="9218" width="68.5" style="34" customWidth="1"/>
    <col min="9219" max="9219" width="25" style="34" customWidth="1"/>
    <col min="9220" max="9220" width="17.6640625" style="34" customWidth="1"/>
    <col min="9221" max="9221" width="23.6640625" style="34" customWidth="1"/>
    <col min="9222" max="9222" width="21.1640625" style="34" customWidth="1"/>
    <col min="9223" max="9223" width="16.33203125" style="34" customWidth="1"/>
    <col min="9224" max="9224" width="21.1640625" style="34" customWidth="1"/>
    <col min="9225" max="9226" width="17.6640625" style="34" customWidth="1"/>
    <col min="9227" max="9227" width="22.33203125" style="34" customWidth="1"/>
    <col min="9228" max="9228" width="12.83203125" style="34" customWidth="1"/>
    <col min="9229" max="9229" width="21.6640625" style="34" customWidth="1"/>
    <col min="9230" max="9230" width="17.6640625" style="34" customWidth="1"/>
    <col min="9231" max="9231" width="17.83203125" style="34" customWidth="1"/>
    <col min="9232" max="9232" width="21.1640625" style="34" customWidth="1"/>
    <col min="9233" max="9233" width="14.83203125" style="34" customWidth="1"/>
    <col min="9234" max="9234" width="7.83203125" style="34"/>
    <col min="9235" max="9235" width="13.1640625" style="34" customWidth="1"/>
    <col min="9236" max="9473" width="7.83203125" style="34"/>
    <col min="9474" max="9474" width="68.5" style="34" customWidth="1"/>
    <col min="9475" max="9475" width="25" style="34" customWidth="1"/>
    <col min="9476" max="9476" width="17.6640625" style="34" customWidth="1"/>
    <col min="9477" max="9477" width="23.6640625" style="34" customWidth="1"/>
    <col min="9478" max="9478" width="21.1640625" style="34" customWidth="1"/>
    <col min="9479" max="9479" width="16.33203125" style="34" customWidth="1"/>
    <col min="9480" max="9480" width="21.1640625" style="34" customWidth="1"/>
    <col min="9481" max="9482" width="17.6640625" style="34" customWidth="1"/>
    <col min="9483" max="9483" width="22.33203125" style="34" customWidth="1"/>
    <col min="9484" max="9484" width="12.83203125" style="34" customWidth="1"/>
    <col min="9485" max="9485" width="21.6640625" style="34" customWidth="1"/>
    <col min="9486" max="9486" width="17.6640625" style="34" customWidth="1"/>
    <col min="9487" max="9487" width="17.83203125" style="34" customWidth="1"/>
    <col min="9488" max="9488" width="21.1640625" style="34" customWidth="1"/>
    <col min="9489" max="9489" width="14.83203125" style="34" customWidth="1"/>
    <col min="9490" max="9490" width="7.83203125" style="34"/>
    <col min="9491" max="9491" width="13.1640625" style="34" customWidth="1"/>
    <col min="9492" max="9729" width="7.83203125" style="34"/>
    <col min="9730" max="9730" width="68.5" style="34" customWidth="1"/>
    <col min="9731" max="9731" width="25" style="34" customWidth="1"/>
    <col min="9732" max="9732" width="17.6640625" style="34" customWidth="1"/>
    <col min="9733" max="9733" width="23.6640625" style="34" customWidth="1"/>
    <col min="9734" max="9734" width="21.1640625" style="34" customWidth="1"/>
    <col min="9735" max="9735" width="16.33203125" style="34" customWidth="1"/>
    <col min="9736" max="9736" width="21.1640625" style="34" customWidth="1"/>
    <col min="9737" max="9738" width="17.6640625" style="34" customWidth="1"/>
    <col min="9739" max="9739" width="22.33203125" style="34" customWidth="1"/>
    <col min="9740" max="9740" width="12.83203125" style="34" customWidth="1"/>
    <col min="9741" max="9741" width="21.6640625" style="34" customWidth="1"/>
    <col min="9742" max="9742" width="17.6640625" style="34" customWidth="1"/>
    <col min="9743" max="9743" width="17.83203125" style="34" customWidth="1"/>
    <col min="9744" max="9744" width="21.1640625" style="34" customWidth="1"/>
    <col min="9745" max="9745" width="14.83203125" style="34" customWidth="1"/>
    <col min="9746" max="9746" width="7.83203125" style="34"/>
    <col min="9747" max="9747" width="13.1640625" style="34" customWidth="1"/>
    <col min="9748" max="9985" width="7.83203125" style="34"/>
    <col min="9986" max="9986" width="68.5" style="34" customWidth="1"/>
    <col min="9987" max="9987" width="25" style="34" customWidth="1"/>
    <col min="9988" max="9988" width="17.6640625" style="34" customWidth="1"/>
    <col min="9989" max="9989" width="23.6640625" style="34" customWidth="1"/>
    <col min="9990" max="9990" width="21.1640625" style="34" customWidth="1"/>
    <col min="9991" max="9991" width="16.33203125" style="34" customWidth="1"/>
    <col min="9992" max="9992" width="21.1640625" style="34" customWidth="1"/>
    <col min="9993" max="9994" width="17.6640625" style="34" customWidth="1"/>
    <col min="9995" max="9995" width="22.33203125" style="34" customWidth="1"/>
    <col min="9996" max="9996" width="12.83203125" style="34" customWidth="1"/>
    <col min="9997" max="9997" width="21.6640625" style="34" customWidth="1"/>
    <col min="9998" max="9998" width="17.6640625" style="34" customWidth="1"/>
    <col min="9999" max="9999" width="17.83203125" style="34" customWidth="1"/>
    <col min="10000" max="10000" width="21.1640625" style="34" customWidth="1"/>
    <col min="10001" max="10001" width="14.83203125" style="34" customWidth="1"/>
    <col min="10002" max="10002" width="7.83203125" style="34"/>
    <col min="10003" max="10003" width="13.1640625" style="34" customWidth="1"/>
    <col min="10004" max="10241" width="7.83203125" style="34"/>
    <col min="10242" max="10242" width="68.5" style="34" customWidth="1"/>
    <col min="10243" max="10243" width="25" style="34" customWidth="1"/>
    <col min="10244" max="10244" width="17.6640625" style="34" customWidth="1"/>
    <col min="10245" max="10245" width="23.6640625" style="34" customWidth="1"/>
    <col min="10246" max="10246" width="21.1640625" style="34" customWidth="1"/>
    <col min="10247" max="10247" width="16.33203125" style="34" customWidth="1"/>
    <col min="10248" max="10248" width="21.1640625" style="34" customWidth="1"/>
    <col min="10249" max="10250" width="17.6640625" style="34" customWidth="1"/>
    <col min="10251" max="10251" width="22.33203125" style="34" customWidth="1"/>
    <col min="10252" max="10252" width="12.83203125" style="34" customWidth="1"/>
    <col min="10253" max="10253" width="21.6640625" style="34" customWidth="1"/>
    <col min="10254" max="10254" width="17.6640625" style="34" customWidth="1"/>
    <col min="10255" max="10255" width="17.83203125" style="34" customWidth="1"/>
    <col min="10256" max="10256" width="21.1640625" style="34" customWidth="1"/>
    <col min="10257" max="10257" width="14.83203125" style="34" customWidth="1"/>
    <col min="10258" max="10258" width="7.83203125" style="34"/>
    <col min="10259" max="10259" width="13.1640625" style="34" customWidth="1"/>
    <col min="10260" max="10497" width="7.83203125" style="34"/>
    <col min="10498" max="10498" width="68.5" style="34" customWidth="1"/>
    <col min="10499" max="10499" width="25" style="34" customWidth="1"/>
    <col min="10500" max="10500" width="17.6640625" style="34" customWidth="1"/>
    <col min="10501" max="10501" width="23.6640625" style="34" customWidth="1"/>
    <col min="10502" max="10502" width="21.1640625" style="34" customWidth="1"/>
    <col min="10503" max="10503" width="16.33203125" style="34" customWidth="1"/>
    <col min="10504" max="10504" width="21.1640625" style="34" customWidth="1"/>
    <col min="10505" max="10506" width="17.6640625" style="34" customWidth="1"/>
    <col min="10507" max="10507" width="22.33203125" style="34" customWidth="1"/>
    <col min="10508" max="10508" width="12.83203125" style="34" customWidth="1"/>
    <col min="10509" max="10509" width="21.6640625" style="34" customWidth="1"/>
    <col min="10510" max="10510" width="17.6640625" style="34" customWidth="1"/>
    <col min="10511" max="10511" width="17.83203125" style="34" customWidth="1"/>
    <col min="10512" max="10512" width="21.1640625" style="34" customWidth="1"/>
    <col min="10513" max="10513" width="14.83203125" style="34" customWidth="1"/>
    <col min="10514" max="10514" width="7.83203125" style="34"/>
    <col min="10515" max="10515" width="13.1640625" style="34" customWidth="1"/>
    <col min="10516" max="10753" width="7.83203125" style="34"/>
    <col min="10754" max="10754" width="68.5" style="34" customWidth="1"/>
    <col min="10755" max="10755" width="25" style="34" customWidth="1"/>
    <col min="10756" max="10756" width="17.6640625" style="34" customWidth="1"/>
    <col min="10757" max="10757" width="23.6640625" style="34" customWidth="1"/>
    <col min="10758" max="10758" width="21.1640625" style="34" customWidth="1"/>
    <col min="10759" max="10759" width="16.33203125" style="34" customWidth="1"/>
    <col min="10760" max="10760" width="21.1640625" style="34" customWidth="1"/>
    <col min="10761" max="10762" width="17.6640625" style="34" customWidth="1"/>
    <col min="10763" max="10763" width="22.33203125" style="34" customWidth="1"/>
    <col min="10764" max="10764" width="12.83203125" style="34" customWidth="1"/>
    <col min="10765" max="10765" width="21.6640625" style="34" customWidth="1"/>
    <col min="10766" max="10766" width="17.6640625" style="34" customWidth="1"/>
    <col min="10767" max="10767" width="17.83203125" style="34" customWidth="1"/>
    <col min="10768" max="10768" width="21.1640625" style="34" customWidth="1"/>
    <col min="10769" max="10769" width="14.83203125" style="34" customWidth="1"/>
    <col min="10770" max="10770" width="7.83203125" style="34"/>
    <col min="10771" max="10771" width="13.1640625" style="34" customWidth="1"/>
    <col min="10772" max="11009" width="7.83203125" style="34"/>
    <col min="11010" max="11010" width="68.5" style="34" customWidth="1"/>
    <col min="11011" max="11011" width="25" style="34" customWidth="1"/>
    <col min="11012" max="11012" width="17.6640625" style="34" customWidth="1"/>
    <col min="11013" max="11013" width="23.6640625" style="34" customWidth="1"/>
    <col min="11014" max="11014" width="21.1640625" style="34" customWidth="1"/>
    <col min="11015" max="11015" width="16.33203125" style="34" customWidth="1"/>
    <col min="11016" max="11016" width="21.1640625" style="34" customWidth="1"/>
    <col min="11017" max="11018" width="17.6640625" style="34" customWidth="1"/>
    <col min="11019" max="11019" width="22.33203125" style="34" customWidth="1"/>
    <col min="11020" max="11020" width="12.83203125" style="34" customWidth="1"/>
    <col min="11021" max="11021" width="21.6640625" style="34" customWidth="1"/>
    <col min="11022" max="11022" width="17.6640625" style="34" customWidth="1"/>
    <col min="11023" max="11023" width="17.83203125" style="34" customWidth="1"/>
    <col min="11024" max="11024" width="21.1640625" style="34" customWidth="1"/>
    <col min="11025" max="11025" width="14.83203125" style="34" customWidth="1"/>
    <col min="11026" max="11026" width="7.83203125" style="34"/>
    <col min="11027" max="11027" width="13.1640625" style="34" customWidth="1"/>
    <col min="11028" max="11265" width="7.83203125" style="34"/>
    <col min="11266" max="11266" width="68.5" style="34" customWidth="1"/>
    <col min="11267" max="11267" width="25" style="34" customWidth="1"/>
    <col min="11268" max="11268" width="17.6640625" style="34" customWidth="1"/>
    <col min="11269" max="11269" width="23.6640625" style="34" customWidth="1"/>
    <col min="11270" max="11270" width="21.1640625" style="34" customWidth="1"/>
    <col min="11271" max="11271" width="16.33203125" style="34" customWidth="1"/>
    <col min="11272" max="11272" width="21.1640625" style="34" customWidth="1"/>
    <col min="11273" max="11274" width="17.6640625" style="34" customWidth="1"/>
    <col min="11275" max="11275" width="22.33203125" style="34" customWidth="1"/>
    <col min="11276" max="11276" width="12.83203125" style="34" customWidth="1"/>
    <col min="11277" max="11277" width="21.6640625" style="34" customWidth="1"/>
    <col min="11278" max="11278" width="17.6640625" style="34" customWidth="1"/>
    <col min="11279" max="11279" width="17.83203125" style="34" customWidth="1"/>
    <col min="11280" max="11280" width="21.1640625" style="34" customWidth="1"/>
    <col min="11281" max="11281" width="14.83203125" style="34" customWidth="1"/>
    <col min="11282" max="11282" width="7.83203125" style="34"/>
    <col min="11283" max="11283" width="13.1640625" style="34" customWidth="1"/>
    <col min="11284" max="11521" width="7.83203125" style="34"/>
    <col min="11522" max="11522" width="68.5" style="34" customWidth="1"/>
    <col min="11523" max="11523" width="25" style="34" customWidth="1"/>
    <col min="11524" max="11524" width="17.6640625" style="34" customWidth="1"/>
    <col min="11525" max="11525" width="23.6640625" style="34" customWidth="1"/>
    <col min="11526" max="11526" width="21.1640625" style="34" customWidth="1"/>
    <col min="11527" max="11527" width="16.33203125" style="34" customWidth="1"/>
    <col min="11528" max="11528" width="21.1640625" style="34" customWidth="1"/>
    <col min="11529" max="11530" width="17.6640625" style="34" customWidth="1"/>
    <col min="11531" max="11531" width="22.33203125" style="34" customWidth="1"/>
    <col min="11532" max="11532" width="12.83203125" style="34" customWidth="1"/>
    <col min="11533" max="11533" width="21.6640625" style="34" customWidth="1"/>
    <col min="11534" max="11534" width="17.6640625" style="34" customWidth="1"/>
    <col min="11535" max="11535" width="17.83203125" style="34" customWidth="1"/>
    <col min="11536" max="11536" width="21.1640625" style="34" customWidth="1"/>
    <col min="11537" max="11537" width="14.83203125" style="34" customWidth="1"/>
    <col min="11538" max="11538" width="7.83203125" style="34"/>
    <col min="11539" max="11539" width="13.1640625" style="34" customWidth="1"/>
    <col min="11540" max="11777" width="7.83203125" style="34"/>
    <col min="11778" max="11778" width="68.5" style="34" customWidth="1"/>
    <col min="11779" max="11779" width="25" style="34" customWidth="1"/>
    <col min="11780" max="11780" width="17.6640625" style="34" customWidth="1"/>
    <col min="11781" max="11781" width="23.6640625" style="34" customWidth="1"/>
    <col min="11782" max="11782" width="21.1640625" style="34" customWidth="1"/>
    <col min="11783" max="11783" width="16.33203125" style="34" customWidth="1"/>
    <col min="11784" max="11784" width="21.1640625" style="34" customWidth="1"/>
    <col min="11785" max="11786" width="17.6640625" style="34" customWidth="1"/>
    <col min="11787" max="11787" width="22.33203125" style="34" customWidth="1"/>
    <col min="11788" max="11788" width="12.83203125" style="34" customWidth="1"/>
    <col min="11789" max="11789" width="21.6640625" style="34" customWidth="1"/>
    <col min="11790" max="11790" width="17.6640625" style="34" customWidth="1"/>
    <col min="11791" max="11791" width="17.83203125" style="34" customWidth="1"/>
    <col min="11792" max="11792" width="21.1640625" style="34" customWidth="1"/>
    <col min="11793" max="11793" width="14.83203125" style="34" customWidth="1"/>
    <col min="11794" max="11794" width="7.83203125" style="34"/>
    <col min="11795" max="11795" width="13.1640625" style="34" customWidth="1"/>
    <col min="11796" max="12033" width="7.83203125" style="34"/>
    <col min="12034" max="12034" width="68.5" style="34" customWidth="1"/>
    <col min="12035" max="12035" width="25" style="34" customWidth="1"/>
    <col min="12036" max="12036" width="17.6640625" style="34" customWidth="1"/>
    <col min="12037" max="12037" width="23.6640625" style="34" customWidth="1"/>
    <col min="12038" max="12038" width="21.1640625" style="34" customWidth="1"/>
    <col min="12039" max="12039" width="16.33203125" style="34" customWidth="1"/>
    <col min="12040" max="12040" width="21.1640625" style="34" customWidth="1"/>
    <col min="12041" max="12042" width="17.6640625" style="34" customWidth="1"/>
    <col min="12043" max="12043" width="22.33203125" style="34" customWidth="1"/>
    <col min="12044" max="12044" width="12.83203125" style="34" customWidth="1"/>
    <col min="12045" max="12045" width="21.6640625" style="34" customWidth="1"/>
    <col min="12046" max="12046" width="17.6640625" style="34" customWidth="1"/>
    <col min="12047" max="12047" width="17.83203125" style="34" customWidth="1"/>
    <col min="12048" max="12048" width="21.1640625" style="34" customWidth="1"/>
    <col min="12049" max="12049" width="14.83203125" style="34" customWidth="1"/>
    <col min="12050" max="12050" width="7.83203125" style="34"/>
    <col min="12051" max="12051" width="13.1640625" style="34" customWidth="1"/>
    <col min="12052" max="12289" width="7.83203125" style="34"/>
    <col min="12290" max="12290" width="68.5" style="34" customWidth="1"/>
    <col min="12291" max="12291" width="25" style="34" customWidth="1"/>
    <col min="12292" max="12292" width="17.6640625" style="34" customWidth="1"/>
    <col min="12293" max="12293" width="23.6640625" style="34" customWidth="1"/>
    <col min="12294" max="12294" width="21.1640625" style="34" customWidth="1"/>
    <col min="12295" max="12295" width="16.33203125" style="34" customWidth="1"/>
    <col min="12296" max="12296" width="21.1640625" style="34" customWidth="1"/>
    <col min="12297" max="12298" width="17.6640625" style="34" customWidth="1"/>
    <col min="12299" max="12299" width="22.33203125" style="34" customWidth="1"/>
    <col min="12300" max="12300" width="12.83203125" style="34" customWidth="1"/>
    <col min="12301" max="12301" width="21.6640625" style="34" customWidth="1"/>
    <col min="12302" max="12302" width="17.6640625" style="34" customWidth="1"/>
    <col min="12303" max="12303" width="17.83203125" style="34" customWidth="1"/>
    <col min="12304" max="12304" width="21.1640625" style="34" customWidth="1"/>
    <col min="12305" max="12305" width="14.83203125" style="34" customWidth="1"/>
    <col min="12306" max="12306" width="7.83203125" style="34"/>
    <col min="12307" max="12307" width="13.1640625" style="34" customWidth="1"/>
    <col min="12308" max="12545" width="7.83203125" style="34"/>
    <col min="12546" max="12546" width="68.5" style="34" customWidth="1"/>
    <col min="12547" max="12547" width="25" style="34" customWidth="1"/>
    <col min="12548" max="12548" width="17.6640625" style="34" customWidth="1"/>
    <col min="12549" max="12549" width="23.6640625" style="34" customWidth="1"/>
    <col min="12550" max="12550" width="21.1640625" style="34" customWidth="1"/>
    <col min="12551" max="12551" width="16.33203125" style="34" customWidth="1"/>
    <col min="12552" max="12552" width="21.1640625" style="34" customWidth="1"/>
    <col min="12553" max="12554" width="17.6640625" style="34" customWidth="1"/>
    <col min="12555" max="12555" width="22.33203125" style="34" customWidth="1"/>
    <col min="12556" max="12556" width="12.83203125" style="34" customWidth="1"/>
    <col min="12557" max="12557" width="21.6640625" style="34" customWidth="1"/>
    <col min="12558" max="12558" width="17.6640625" style="34" customWidth="1"/>
    <col min="12559" max="12559" width="17.83203125" style="34" customWidth="1"/>
    <col min="12560" max="12560" width="21.1640625" style="34" customWidth="1"/>
    <col min="12561" max="12561" width="14.83203125" style="34" customWidth="1"/>
    <col min="12562" max="12562" width="7.83203125" style="34"/>
    <col min="12563" max="12563" width="13.1640625" style="34" customWidth="1"/>
    <col min="12564" max="12801" width="7.83203125" style="34"/>
    <col min="12802" max="12802" width="68.5" style="34" customWidth="1"/>
    <col min="12803" max="12803" width="25" style="34" customWidth="1"/>
    <col min="12804" max="12804" width="17.6640625" style="34" customWidth="1"/>
    <col min="12805" max="12805" width="23.6640625" style="34" customWidth="1"/>
    <col min="12806" max="12806" width="21.1640625" style="34" customWidth="1"/>
    <col min="12807" max="12807" width="16.33203125" style="34" customWidth="1"/>
    <col min="12808" max="12808" width="21.1640625" style="34" customWidth="1"/>
    <col min="12809" max="12810" width="17.6640625" style="34" customWidth="1"/>
    <col min="12811" max="12811" width="22.33203125" style="34" customWidth="1"/>
    <col min="12812" max="12812" width="12.83203125" style="34" customWidth="1"/>
    <col min="12813" max="12813" width="21.6640625" style="34" customWidth="1"/>
    <col min="12814" max="12814" width="17.6640625" style="34" customWidth="1"/>
    <col min="12815" max="12815" width="17.83203125" style="34" customWidth="1"/>
    <col min="12816" max="12816" width="21.1640625" style="34" customWidth="1"/>
    <col min="12817" max="12817" width="14.83203125" style="34" customWidth="1"/>
    <col min="12818" max="12818" width="7.83203125" style="34"/>
    <col min="12819" max="12819" width="13.1640625" style="34" customWidth="1"/>
    <col min="12820" max="13057" width="7.83203125" style="34"/>
    <col min="13058" max="13058" width="68.5" style="34" customWidth="1"/>
    <col min="13059" max="13059" width="25" style="34" customWidth="1"/>
    <col min="13060" max="13060" width="17.6640625" style="34" customWidth="1"/>
    <col min="13061" max="13061" width="23.6640625" style="34" customWidth="1"/>
    <col min="13062" max="13062" width="21.1640625" style="34" customWidth="1"/>
    <col min="13063" max="13063" width="16.33203125" style="34" customWidth="1"/>
    <col min="13064" max="13064" width="21.1640625" style="34" customWidth="1"/>
    <col min="13065" max="13066" width="17.6640625" style="34" customWidth="1"/>
    <col min="13067" max="13067" width="22.33203125" style="34" customWidth="1"/>
    <col min="13068" max="13068" width="12.83203125" style="34" customWidth="1"/>
    <col min="13069" max="13069" width="21.6640625" style="34" customWidth="1"/>
    <col min="13070" max="13070" width="17.6640625" style="34" customWidth="1"/>
    <col min="13071" max="13071" width="17.83203125" style="34" customWidth="1"/>
    <col min="13072" max="13072" width="21.1640625" style="34" customWidth="1"/>
    <col min="13073" max="13073" width="14.83203125" style="34" customWidth="1"/>
    <col min="13074" max="13074" width="7.83203125" style="34"/>
    <col min="13075" max="13075" width="13.1640625" style="34" customWidth="1"/>
    <col min="13076" max="13313" width="7.83203125" style="34"/>
    <col min="13314" max="13314" width="68.5" style="34" customWidth="1"/>
    <col min="13315" max="13315" width="25" style="34" customWidth="1"/>
    <col min="13316" max="13316" width="17.6640625" style="34" customWidth="1"/>
    <col min="13317" max="13317" width="23.6640625" style="34" customWidth="1"/>
    <col min="13318" max="13318" width="21.1640625" style="34" customWidth="1"/>
    <col min="13319" max="13319" width="16.33203125" style="34" customWidth="1"/>
    <col min="13320" max="13320" width="21.1640625" style="34" customWidth="1"/>
    <col min="13321" max="13322" width="17.6640625" style="34" customWidth="1"/>
    <col min="13323" max="13323" width="22.33203125" style="34" customWidth="1"/>
    <col min="13324" max="13324" width="12.83203125" style="34" customWidth="1"/>
    <col min="13325" max="13325" width="21.6640625" style="34" customWidth="1"/>
    <col min="13326" max="13326" width="17.6640625" style="34" customWidth="1"/>
    <col min="13327" max="13327" width="17.83203125" style="34" customWidth="1"/>
    <col min="13328" max="13328" width="21.1640625" style="34" customWidth="1"/>
    <col min="13329" max="13329" width="14.83203125" style="34" customWidth="1"/>
    <col min="13330" max="13330" width="7.83203125" style="34"/>
    <col min="13331" max="13331" width="13.1640625" style="34" customWidth="1"/>
    <col min="13332" max="13569" width="7.83203125" style="34"/>
    <col min="13570" max="13570" width="68.5" style="34" customWidth="1"/>
    <col min="13571" max="13571" width="25" style="34" customWidth="1"/>
    <col min="13572" max="13572" width="17.6640625" style="34" customWidth="1"/>
    <col min="13573" max="13573" width="23.6640625" style="34" customWidth="1"/>
    <col min="13574" max="13574" width="21.1640625" style="34" customWidth="1"/>
    <col min="13575" max="13575" width="16.33203125" style="34" customWidth="1"/>
    <col min="13576" max="13576" width="21.1640625" style="34" customWidth="1"/>
    <col min="13577" max="13578" width="17.6640625" style="34" customWidth="1"/>
    <col min="13579" max="13579" width="22.33203125" style="34" customWidth="1"/>
    <col min="13580" max="13580" width="12.83203125" style="34" customWidth="1"/>
    <col min="13581" max="13581" width="21.6640625" style="34" customWidth="1"/>
    <col min="13582" max="13582" width="17.6640625" style="34" customWidth="1"/>
    <col min="13583" max="13583" width="17.83203125" style="34" customWidth="1"/>
    <col min="13584" max="13584" width="21.1640625" style="34" customWidth="1"/>
    <col min="13585" max="13585" width="14.83203125" style="34" customWidth="1"/>
    <col min="13586" max="13586" width="7.83203125" style="34"/>
    <col min="13587" max="13587" width="13.1640625" style="34" customWidth="1"/>
    <col min="13588" max="13825" width="7.83203125" style="34"/>
    <col min="13826" max="13826" width="68.5" style="34" customWidth="1"/>
    <col min="13827" max="13827" width="25" style="34" customWidth="1"/>
    <col min="13828" max="13828" width="17.6640625" style="34" customWidth="1"/>
    <col min="13829" max="13829" width="23.6640625" style="34" customWidth="1"/>
    <col min="13830" max="13830" width="21.1640625" style="34" customWidth="1"/>
    <col min="13831" max="13831" width="16.33203125" style="34" customWidth="1"/>
    <col min="13832" max="13832" width="21.1640625" style="34" customWidth="1"/>
    <col min="13833" max="13834" width="17.6640625" style="34" customWidth="1"/>
    <col min="13835" max="13835" width="22.33203125" style="34" customWidth="1"/>
    <col min="13836" max="13836" width="12.83203125" style="34" customWidth="1"/>
    <col min="13837" max="13837" width="21.6640625" style="34" customWidth="1"/>
    <col min="13838" max="13838" width="17.6640625" style="34" customWidth="1"/>
    <col min="13839" max="13839" width="17.83203125" style="34" customWidth="1"/>
    <col min="13840" max="13840" width="21.1640625" style="34" customWidth="1"/>
    <col min="13841" max="13841" width="14.83203125" style="34" customWidth="1"/>
    <col min="13842" max="13842" width="7.83203125" style="34"/>
    <col min="13843" max="13843" width="13.1640625" style="34" customWidth="1"/>
    <col min="13844" max="14081" width="7.83203125" style="34"/>
    <col min="14082" max="14082" width="68.5" style="34" customWidth="1"/>
    <col min="14083" max="14083" width="25" style="34" customWidth="1"/>
    <col min="14084" max="14084" width="17.6640625" style="34" customWidth="1"/>
    <col min="14085" max="14085" width="23.6640625" style="34" customWidth="1"/>
    <col min="14086" max="14086" width="21.1640625" style="34" customWidth="1"/>
    <col min="14087" max="14087" width="16.33203125" style="34" customWidth="1"/>
    <col min="14088" max="14088" width="21.1640625" style="34" customWidth="1"/>
    <col min="14089" max="14090" width="17.6640625" style="34" customWidth="1"/>
    <col min="14091" max="14091" width="22.33203125" style="34" customWidth="1"/>
    <col min="14092" max="14092" width="12.83203125" style="34" customWidth="1"/>
    <col min="14093" max="14093" width="21.6640625" style="34" customWidth="1"/>
    <col min="14094" max="14094" width="17.6640625" style="34" customWidth="1"/>
    <col min="14095" max="14095" width="17.83203125" style="34" customWidth="1"/>
    <col min="14096" max="14096" width="21.1640625" style="34" customWidth="1"/>
    <col min="14097" max="14097" width="14.83203125" style="34" customWidth="1"/>
    <col min="14098" max="14098" width="7.83203125" style="34"/>
    <col min="14099" max="14099" width="13.1640625" style="34" customWidth="1"/>
    <col min="14100" max="14337" width="7.83203125" style="34"/>
    <col min="14338" max="14338" width="68.5" style="34" customWidth="1"/>
    <col min="14339" max="14339" width="25" style="34" customWidth="1"/>
    <col min="14340" max="14340" width="17.6640625" style="34" customWidth="1"/>
    <col min="14341" max="14341" width="23.6640625" style="34" customWidth="1"/>
    <col min="14342" max="14342" width="21.1640625" style="34" customWidth="1"/>
    <col min="14343" max="14343" width="16.33203125" style="34" customWidth="1"/>
    <col min="14344" max="14344" width="21.1640625" style="34" customWidth="1"/>
    <col min="14345" max="14346" width="17.6640625" style="34" customWidth="1"/>
    <col min="14347" max="14347" width="22.33203125" style="34" customWidth="1"/>
    <col min="14348" max="14348" width="12.83203125" style="34" customWidth="1"/>
    <col min="14349" max="14349" width="21.6640625" style="34" customWidth="1"/>
    <col min="14350" max="14350" width="17.6640625" style="34" customWidth="1"/>
    <col min="14351" max="14351" width="17.83203125" style="34" customWidth="1"/>
    <col min="14352" max="14352" width="21.1640625" style="34" customWidth="1"/>
    <col min="14353" max="14353" width="14.83203125" style="34" customWidth="1"/>
    <col min="14354" max="14354" width="7.83203125" style="34"/>
    <col min="14355" max="14355" width="13.1640625" style="34" customWidth="1"/>
    <col min="14356" max="14593" width="7.83203125" style="34"/>
    <col min="14594" max="14594" width="68.5" style="34" customWidth="1"/>
    <col min="14595" max="14595" width="25" style="34" customWidth="1"/>
    <col min="14596" max="14596" width="17.6640625" style="34" customWidth="1"/>
    <col min="14597" max="14597" width="23.6640625" style="34" customWidth="1"/>
    <col min="14598" max="14598" width="21.1640625" style="34" customWidth="1"/>
    <col min="14599" max="14599" width="16.33203125" style="34" customWidth="1"/>
    <col min="14600" max="14600" width="21.1640625" style="34" customWidth="1"/>
    <col min="14601" max="14602" width="17.6640625" style="34" customWidth="1"/>
    <col min="14603" max="14603" width="22.33203125" style="34" customWidth="1"/>
    <col min="14604" max="14604" width="12.83203125" style="34" customWidth="1"/>
    <col min="14605" max="14605" width="21.6640625" style="34" customWidth="1"/>
    <col min="14606" max="14606" width="17.6640625" style="34" customWidth="1"/>
    <col min="14607" max="14607" width="17.83203125" style="34" customWidth="1"/>
    <col min="14608" max="14608" width="21.1640625" style="34" customWidth="1"/>
    <col min="14609" max="14609" width="14.83203125" style="34" customWidth="1"/>
    <col min="14610" max="14610" width="7.83203125" style="34"/>
    <col min="14611" max="14611" width="13.1640625" style="34" customWidth="1"/>
    <col min="14612" max="14849" width="7.83203125" style="34"/>
    <col min="14850" max="14850" width="68.5" style="34" customWidth="1"/>
    <col min="14851" max="14851" width="25" style="34" customWidth="1"/>
    <col min="14852" max="14852" width="17.6640625" style="34" customWidth="1"/>
    <col min="14853" max="14853" width="23.6640625" style="34" customWidth="1"/>
    <col min="14854" max="14854" width="21.1640625" style="34" customWidth="1"/>
    <col min="14855" max="14855" width="16.33203125" style="34" customWidth="1"/>
    <col min="14856" max="14856" width="21.1640625" style="34" customWidth="1"/>
    <col min="14857" max="14858" width="17.6640625" style="34" customWidth="1"/>
    <col min="14859" max="14859" width="22.33203125" style="34" customWidth="1"/>
    <col min="14860" max="14860" width="12.83203125" style="34" customWidth="1"/>
    <col min="14861" max="14861" width="21.6640625" style="34" customWidth="1"/>
    <col min="14862" max="14862" width="17.6640625" style="34" customWidth="1"/>
    <col min="14863" max="14863" width="17.83203125" style="34" customWidth="1"/>
    <col min="14864" max="14864" width="21.1640625" style="34" customWidth="1"/>
    <col min="14865" max="14865" width="14.83203125" style="34" customWidth="1"/>
    <col min="14866" max="14866" width="7.83203125" style="34"/>
    <col min="14867" max="14867" width="13.1640625" style="34" customWidth="1"/>
    <col min="14868" max="15105" width="7.83203125" style="34"/>
    <col min="15106" max="15106" width="68.5" style="34" customWidth="1"/>
    <col min="15107" max="15107" width="25" style="34" customWidth="1"/>
    <col min="15108" max="15108" width="17.6640625" style="34" customWidth="1"/>
    <col min="15109" max="15109" width="23.6640625" style="34" customWidth="1"/>
    <col min="15110" max="15110" width="21.1640625" style="34" customWidth="1"/>
    <col min="15111" max="15111" width="16.33203125" style="34" customWidth="1"/>
    <col min="15112" max="15112" width="21.1640625" style="34" customWidth="1"/>
    <col min="15113" max="15114" width="17.6640625" style="34" customWidth="1"/>
    <col min="15115" max="15115" width="22.33203125" style="34" customWidth="1"/>
    <col min="15116" max="15116" width="12.83203125" style="34" customWidth="1"/>
    <col min="15117" max="15117" width="21.6640625" style="34" customWidth="1"/>
    <col min="15118" max="15118" width="17.6640625" style="34" customWidth="1"/>
    <col min="15119" max="15119" width="17.83203125" style="34" customWidth="1"/>
    <col min="15120" max="15120" width="21.1640625" style="34" customWidth="1"/>
    <col min="15121" max="15121" width="14.83203125" style="34" customWidth="1"/>
    <col min="15122" max="15122" width="7.83203125" style="34"/>
    <col min="15123" max="15123" width="13.1640625" style="34" customWidth="1"/>
    <col min="15124" max="15361" width="7.83203125" style="34"/>
    <col min="15362" max="15362" width="68.5" style="34" customWidth="1"/>
    <col min="15363" max="15363" width="25" style="34" customWidth="1"/>
    <col min="15364" max="15364" width="17.6640625" style="34" customWidth="1"/>
    <col min="15365" max="15365" width="23.6640625" style="34" customWidth="1"/>
    <col min="15366" max="15366" width="21.1640625" style="34" customWidth="1"/>
    <col min="15367" max="15367" width="16.33203125" style="34" customWidth="1"/>
    <col min="15368" max="15368" width="21.1640625" style="34" customWidth="1"/>
    <col min="15369" max="15370" width="17.6640625" style="34" customWidth="1"/>
    <col min="15371" max="15371" width="22.33203125" style="34" customWidth="1"/>
    <col min="15372" max="15372" width="12.83203125" style="34" customWidth="1"/>
    <col min="15373" max="15373" width="21.6640625" style="34" customWidth="1"/>
    <col min="15374" max="15374" width="17.6640625" style="34" customWidth="1"/>
    <col min="15375" max="15375" width="17.83203125" style="34" customWidth="1"/>
    <col min="15376" max="15376" width="21.1640625" style="34" customWidth="1"/>
    <col min="15377" max="15377" width="14.83203125" style="34" customWidth="1"/>
    <col min="15378" max="15378" width="7.83203125" style="34"/>
    <col min="15379" max="15379" width="13.1640625" style="34" customWidth="1"/>
    <col min="15380" max="15617" width="7.83203125" style="34"/>
    <col min="15618" max="15618" width="68.5" style="34" customWidth="1"/>
    <col min="15619" max="15619" width="25" style="34" customWidth="1"/>
    <col min="15620" max="15620" width="17.6640625" style="34" customWidth="1"/>
    <col min="15621" max="15621" width="23.6640625" style="34" customWidth="1"/>
    <col min="15622" max="15622" width="21.1640625" style="34" customWidth="1"/>
    <col min="15623" max="15623" width="16.33203125" style="34" customWidth="1"/>
    <col min="15624" max="15624" width="21.1640625" style="34" customWidth="1"/>
    <col min="15625" max="15626" width="17.6640625" style="34" customWidth="1"/>
    <col min="15627" max="15627" width="22.33203125" style="34" customWidth="1"/>
    <col min="15628" max="15628" width="12.83203125" style="34" customWidth="1"/>
    <col min="15629" max="15629" width="21.6640625" style="34" customWidth="1"/>
    <col min="15630" max="15630" width="17.6640625" style="34" customWidth="1"/>
    <col min="15631" max="15631" width="17.83203125" style="34" customWidth="1"/>
    <col min="15632" max="15632" width="21.1640625" style="34" customWidth="1"/>
    <col min="15633" max="15633" width="14.83203125" style="34" customWidth="1"/>
    <col min="15634" max="15634" width="7.83203125" style="34"/>
    <col min="15635" max="15635" width="13.1640625" style="34" customWidth="1"/>
    <col min="15636" max="15873" width="7.83203125" style="34"/>
    <col min="15874" max="15874" width="68.5" style="34" customWidth="1"/>
    <col min="15875" max="15875" width="25" style="34" customWidth="1"/>
    <col min="15876" max="15876" width="17.6640625" style="34" customWidth="1"/>
    <col min="15877" max="15877" width="23.6640625" style="34" customWidth="1"/>
    <col min="15878" max="15878" width="21.1640625" style="34" customWidth="1"/>
    <col min="15879" max="15879" width="16.33203125" style="34" customWidth="1"/>
    <col min="15880" max="15880" width="21.1640625" style="34" customWidth="1"/>
    <col min="15881" max="15882" width="17.6640625" style="34" customWidth="1"/>
    <col min="15883" max="15883" width="22.33203125" style="34" customWidth="1"/>
    <col min="15884" max="15884" width="12.83203125" style="34" customWidth="1"/>
    <col min="15885" max="15885" width="21.6640625" style="34" customWidth="1"/>
    <col min="15886" max="15886" width="17.6640625" style="34" customWidth="1"/>
    <col min="15887" max="15887" width="17.83203125" style="34" customWidth="1"/>
    <col min="15888" max="15888" width="21.1640625" style="34" customWidth="1"/>
    <col min="15889" max="15889" width="14.83203125" style="34" customWidth="1"/>
    <col min="15890" max="15890" width="7.83203125" style="34"/>
    <col min="15891" max="15891" width="13.1640625" style="34" customWidth="1"/>
    <col min="15892" max="16129" width="7.83203125" style="34"/>
    <col min="16130" max="16130" width="68.5" style="34" customWidth="1"/>
    <col min="16131" max="16131" width="25" style="34" customWidth="1"/>
    <col min="16132" max="16132" width="17.6640625" style="34" customWidth="1"/>
    <col min="16133" max="16133" width="23.6640625" style="34" customWidth="1"/>
    <col min="16134" max="16134" width="21.1640625" style="34" customWidth="1"/>
    <col min="16135" max="16135" width="16.33203125" style="34" customWidth="1"/>
    <col min="16136" max="16136" width="21.1640625" style="34" customWidth="1"/>
    <col min="16137" max="16138" width="17.6640625" style="34" customWidth="1"/>
    <col min="16139" max="16139" width="22.33203125" style="34" customWidth="1"/>
    <col min="16140" max="16140" width="12.83203125" style="34" customWidth="1"/>
    <col min="16141" max="16141" width="21.6640625" style="34" customWidth="1"/>
    <col min="16142" max="16142" width="17.6640625" style="34" customWidth="1"/>
    <col min="16143" max="16143" width="17.83203125" style="34" customWidth="1"/>
    <col min="16144" max="16144" width="21.1640625" style="34" customWidth="1"/>
    <col min="16145" max="16145" width="14.83203125" style="34" customWidth="1"/>
    <col min="16146" max="16146" width="7.83203125" style="34"/>
    <col min="16147" max="16147" width="13.1640625" style="34" customWidth="1"/>
    <col min="16148" max="16384" width="7.83203125" style="34"/>
  </cols>
  <sheetData>
    <row r="1" spans="1:19" ht="12.75" x14ac:dyDescent="0.2">
      <c r="B1" s="139" t="s">
        <v>248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Q1" s="171" t="s">
        <v>134</v>
      </c>
    </row>
    <row r="3" spans="1:19" ht="18.75" customHeight="1" x14ac:dyDescent="0.2">
      <c r="B3" s="261" t="s">
        <v>247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170"/>
    </row>
    <row r="4" spans="1:19" ht="12.75" x14ac:dyDescent="0.2"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170"/>
    </row>
    <row r="5" spans="1:19" x14ac:dyDescent="0.2">
      <c r="B5" s="96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</row>
    <row r="6" spans="1:19" ht="15.75" customHeight="1" x14ac:dyDescent="0.2">
      <c r="B6" s="172"/>
      <c r="C6" s="257" t="s">
        <v>244</v>
      </c>
      <c r="D6" s="258"/>
      <c r="E6" s="258"/>
      <c r="F6" s="258"/>
      <c r="G6" s="259"/>
      <c r="H6" s="258" t="s">
        <v>189</v>
      </c>
      <c r="I6" s="258"/>
      <c r="J6" s="258"/>
      <c r="K6" s="258"/>
      <c r="L6" s="259"/>
      <c r="M6" s="257" t="s">
        <v>245</v>
      </c>
      <c r="N6" s="258"/>
      <c r="O6" s="258"/>
      <c r="P6" s="258"/>
      <c r="Q6" s="260"/>
    </row>
    <row r="7" spans="1:19" ht="12.75" x14ac:dyDescent="0.2">
      <c r="A7" s="98"/>
      <c r="B7" s="173"/>
      <c r="C7" s="174" t="s">
        <v>52</v>
      </c>
      <c r="D7" s="175" t="s">
        <v>53</v>
      </c>
      <c r="E7" s="175"/>
      <c r="F7" s="176"/>
      <c r="G7" s="174"/>
      <c r="H7" s="177" t="s">
        <v>52</v>
      </c>
      <c r="I7" s="178" t="s">
        <v>53</v>
      </c>
      <c r="J7" s="179"/>
      <c r="K7" s="180"/>
      <c r="L7" s="181"/>
      <c r="M7" s="182" t="s">
        <v>52</v>
      </c>
      <c r="N7" s="178" t="s">
        <v>53</v>
      </c>
      <c r="O7" s="179"/>
      <c r="P7" s="180"/>
      <c r="Q7" s="183"/>
    </row>
    <row r="8" spans="1:19" ht="12.75" x14ac:dyDescent="0.2">
      <c r="A8" s="98"/>
      <c r="B8" s="184" t="s">
        <v>54</v>
      </c>
      <c r="C8" s="174" t="s">
        <v>55</v>
      </c>
      <c r="D8" s="177" t="s">
        <v>56</v>
      </c>
      <c r="E8" s="182" t="s">
        <v>57</v>
      </c>
      <c r="F8" s="181" t="s">
        <v>58</v>
      </c>
      <c r="G8" s="174" t="s">
        <v>63</v>
      </c>
      <c r="H8" s="174" t="s">
        <v>55</v>
      </c>
      <c r="I8" s="177" t="s">
        <v>56</v>
      </c>
      <c r="J8" s="177" t="s">
        <v>57</v>
      </c>
      <c r="K8" s="181" t="s">
        <v>58</v>
      </c>
      <c r="L8" s="181" t="s">
        <v>63</v>
      </c>
      <c r="M8" s="181" t="s">
        <v>55</v>
      </c>
      <c r="N8" s="181" t="s">
        <v>56</v>
      </c>
      <c r="O8" s="181" t="s">
        <v>57</v>
      </c>
      <c r="P8" s="181" t="s">
        <v>58</v>
      </c>
      <c r="Q8" s="183" t="s">
        <v>63</v>
      </c>
    </row>
    <row r="9" spans="1:19" ht="12.75" x14ac:dyDescent="0.2">
      <c r="A9" s="98"/>
      <c r="B9" s="173"/>
      <c r="C9" s="174" t="s">
        <v>59</v>
      </c>
      <c r="D9" s="174" t="s">
        <v>60</v>
      </c>
      <c r="E9" s="181" t="s">
        <v>61</v>
      </c>
      <c r="F9" s="181" t="s">
        <v>62</v>
      </c>
      <c r="G9" s="174" t="s">
        <v>146</v>
      </c>
      <c r="H9" s="174" t="s">
        <v>59</v>
      </c>
      <c r="I9" s="174" t="s">
        <v>60</v>
      </c>
      <c r="J9" s="174" t="s">
        <v>61</v>
      </c>
      <c r="K9" s="181" t="s">
        <v>62</v>
      </c>
      <c r="L9" s="181" t="s">
        <v>146</v>
      </c>
      <c r="M9" s="181" t="s">
        <v>59</v>
      </c>
      <c r="N9" s="181" t="s">
        <v>60</v>
      </c>
      <c r="O9" s="181" t="s">
        <v>61</v>
      </c>
      <c r="P9" s="181" t="s">
        <v>62</v>
      </c>
      <c r="Q9" s="183" t="s">
        <v>146</v>
      </c>
    </row>
    <row r="10" spans="1:19" ht="12.75" x14ac:dyDescent="0.2">
      <c r="A10" s="98"/>
      <c r="B10" s="184"/>
      <c r="C10" s="174" t="s">
        <v>64</v>
      </c>
      <c r="D10" s="174" t="s">
        <v>65</v>
      </c>
      <c r="E10" s="181" t="s">
        <v>66</v>
      </c>
      <c r="F10" s="185"/>
      <c r="G10" s="174"/>
      <c r="H10" s="174" t="s">
        <v>64</v>
      </c>
      <c r="I10" s="174" t="s">
        <v>65</v>
      </c>
      <c r="J10" s="174" t="s">
        <v>66</v>
      </c>
      <c r="K10" s="185"/>
      <c r="L10" s="181"/>
      <c r="M10" s="181" t="s">
        <v>64</v>
      </c>
      <c r="N10" s="181" t="s">
        <v>65</v>
      </c>
      <c r="O10" s="181" t="s">
        <v>66</v>
      </c>
      <c r="P10" s="185"/>
      <c r="Q10" s="183"/>
    </row>
    <row r="11" spans="1:19" ht="12.75" x14ac:dyDescent="0.2">
      <c r="A11" s="98"/>
      <c r="B11" s="173"/>
      <c r="C11" s="186" t="s">
        <v>51</v>
      </c>
      <c r="D11" s="186" t="s">
        <v>51</v>
      </c>
      <c r="E11" s="187" t="s">
        <v>51</v>
      </c>
      <c r="F11" s="187" t="s">
        <v>51</v>
      </c>
      <c r="G11" s="186"/>
      <c r="H11" s="186" t="s">
        <v>51</v>
      </c>
      <c r="I11" s="186" t="s">
        <v>51</v>
      </c>
      <c r="J11" s="186" t="s">
        <v>51</v>
      </c>
      <c r="K11" s="187" t="s">
        <v>51</v>
      </c>
      <c r="L11" s="187"/>
      <c r="M11" s="187" t="s">
        <v>51</v>
      </c>
      <c r="N11" s="187" t="s">
        <v>51</v>
      </c>
      <c r="O11" s="187" t="s">
        <v>51</v>
      </c>
      <c r="P11" s="187" t="s">
        <v>51</v>
      </c>
      <c r="Q11" s="188"/>
    </row>
    <row r="12" spans="1:19" x14ac:dyDescent="0.25">
      <c r="A12" s="98"/>
      <c r="B12" s="189"/>
      <c r="C12" s="190">
        <v>1</v>
      </c>
      <c r="D12" s="190">
        <v>2</v>
      </c>
      <c r="E12" s="191">
        <v>3</v>
      </c>
      <c r="F12" s="191">
        <v>4</v>
      </c>
      <c r="G12" s="190">
        <v>6</v>
      </c>
      <c r="H12" s="190">
        <v>7</v>
      </c>
      <c r="I12" s="190">
        <v>8</v>
      </c>
      <c r="J12" s="190">
        <v>9</v>
      </c>
      <c r="K12" s="191">
        <v>10</v>
      </c>
      <c r="L12" s="191">
        <v>11</v>
      </c>
      <c r="M12" s="191">
        <v>12</v>
      </c>
      <c r="N12" s="191">
        <v>13</v>
      </c>
      <c r="O12" s="191">
        <v>14</v>
      </c>
      <c r="P12" s="191">
        <v>15</v>
      </c>
      <c r="Q12" s="192">
        <v>16</v>
      </c>
      <c r="R12" s="36"/>
      <c r="S12" s="37"/>
    </row>
    <row r="13" spans="1:19" ht="18.95" customHeight="1" x14ac:dyDescent="0.2">
      <c r="B13" s="193" t="s">
        <v>67</v>
      </c>
      <c r="C13" s="194">
        <v>190718830</v>
      </c>
      <c r="D13" s="195">
        <v>8805356</v>
      </c>
      <c r="E13" s="195">
        <v>3632400</v>
      </c>
      <c r="F13" s="195">
        <v>181913474</v>
      </c>
      <c r="G13" s="195">
        <v>407</v>
      </c>
      <c r="H13" s="194">
        <v>190718830</v>
      </c>
      <c r="I13" s="195">
        <v>8805356</v>
      </c>
      <c r="J13" s="195">
        <v>3632400</v>
      </c>
      <c r="K13" s="196">
        <v>181913474</v>
      </c>
      <c r="L13" s="195">
        <v>407</v>
      </c>
      <c r="M13" s="194">
        <v>190718830</v>
      </c>
      <c r="N13" s="195">
        <v>8805356</v>
      </c>
      <c r="O13" s="195">
        <v>3632400</v>
      </c>
      <c r="P13" s="195">
        <v>181913474</v>
      </c>
      <c r="Q13" s="197">
        <v>407</v>
      </c>
      <c r="S13" s="38"/>
    </row>
    <row r="14" spans="1:19" ht="18.95" customHeight="1" x14ac:dyDescent="0.2">
      <c r="B14" s="198" t="s">
        <v>68</v>
      </c>
      <c r="C14" s="199">
        <v>503406798</v>
      </c>
      <c r="D14" s="200">
        <v>286162559</v>
      </c>
      <c r="E14" s="200">
        <v>276519100</v>
      </c>
      <c r="F14" s="200">
        <v>217244239</v>
      </c>
      <c r="G14" s="200">
        <v>360</v>
      </c>
      <c r="H14" s="199">
        <v>569143643</v>
      </c>
      <c r="I14" s="200">
        <v>351899404</v>
      </c>
      <c r="J14" s="200">
        <v>276519100</v>
      </c>
      <c r="K14" s="200">
        <v>217244239</v>
      </c>
      <c r="L14" s="200">
        <v>360</v>
      </c>
      <c r="M14" s="199">
        <v>502993643</v>
      </c>
      <c r="N14" s="200">
        <v>285749404</v>
      </c>
      <c r="O14" s="200">
        <v>276519100</v>
      </c>
      <c r="P14" s="200">
        <v>217244239</v>
      </c>
      <c r="Q14" s="201">
        <v>360</v>
      </c>
      <c r="S14" s="38"/>
    </row>
    <row r="15" spans="1:19" ht="18.95" customHeight="1" x14ac:dyDescent="0.2">
      <c r="B15" s="198" t="s">
        <v>69</v>
      </c>
      <c r="C15" s="199">
        <v>237573538</v>
      </c>
      <c r="D15" s="200">
        <v>117987939</v>
      </c>
      <c r="E15" s="200">
        <v>116332417</v>
      </c>
      <c r="F15" s="200">
        <v>119585599</v>
      </c>
      <c r="G15" s="200">
        <v>213</v>
      </c>
      <c r="H15" s="199">
        <v>254073538</v>
      </c>
      <c r="I15" s="200">
        <v>134487939</v>
      </c>
      <c r="J15" s="200">
        <v>117832417</v>
      </c>
      <c r="K15" s="200">
        <v>119585599</v>
      </c>
      <c r="L15" s="200">
        <v>213</v>
      </c>
      <c r="M15" s="199">
        <v>237573538</v>
      </c>
      <c r="N15" s="200">
        <v>117987939</v>
      </c>
      <c r="O15" s="200">
        <v>116332417</v>
      </c>
      <c r="P15" s="200">
        <v>119585599</v>
      </c>
      <c r="Q15" s="201">
        <v>213</v>
      </c>
      <c r="S15" s="38"/>
    </row>
    <row r="16" spans="1:19" ht="18.95" customHeight="1" x14ac:dyDescent="0.2">
      <c r="B16" s="198" t="s">
        <v>70</v>
      </c>
      <c r="C16" s="199">
        <v>390555454</v>
      </c>
      <c r="D16" s="200">
        <v>56648363</v>
      </c>
      <c r="E16" s="200">
        <v>10464000</v>
      </c>
      <c r="F16" s="200">
        <v>333907091</v>
      </c>
      <c r="G16" s="200">
        <v>526.22</v>
      </c>
      <c r="H16" s="199">
        <v>393434839</v>
      </c>
      <c r="I16" s="200">
        <v>55607363</v>
      </c>
      <c r="J16" s="200">
        <v>10464000</v>
      </c>
      <c r="K16" s="200">
        <v>337827476</v>
      </c>
      <c r="L16" s="200">
        <v>507</v>
      </c>
      <c r="M16" s="199">
        <v>381194839</v>
      </c>
      <c r="N16" s="200">
        <v>55607363</v>
      </c>
      <c r="O16" s="200">
        <v>10464000</v>
      </c>
      <c r="P16" s="200">
        <v>325587476</v>
      </c>
      <c r="Q16" s="201">
        <v>481.5</v>
      </c>
      <c r="S16" s="38"/>
    </row>
    <row r="17" spans="2:24" ht="18.95" customHeight="1" x14ac:dyDescent="0.2">
      <c r="B17" s="198" t="s">
        <v>71</v>
      </c>
      <c r="C17" s="199">
        <v>1073720818</v>
      </c>
      <c r="D17" s="200">
        <v>10587087</v>
      </c>
      <c r="E17" s="200">
        <v>2078400</v>
      </c>
      <c r="F17" s="200">
        <v>1063133731</v>
      </c>
      <c r="G17" s="200">
        <v>2208.58</v>
      </c>
      <c r="H17" s="199">
        <v>1077756904</v>
      </c>
      <c r="I17" s="200">
        <v>9273750</v>
      </c>
      <c r="J17" s="200">
        <v>2078400</v>
      </c>
      <c r="K17" s="200">
        <v>1068483154</v>
      </c>
      <c r="L17" s="200">
        <v>2186.5</v>
      </c>
      <c r="M17" s="199">
        <v>1053196904</v>
      </c>
      <c r="N17" s="200">
        <v>9273750</v>
      </c>
      <c r="O17" s="200">
        <v>2078400</v>
      </c>
      <c r="P17" s="200">
        <v>1043923154</v>
      </c>
      <c r="Q17" s="201">
        <v>2184.5</v>
      </c>
      <c r="S17" s="38"/>
    </row>
    <row r="18" spans="2:24" ht="18.95" customHeight="1" x14ac:dyDescent="0.2">
      <c r="B18" s="198" t="s">
        <v>72</v>
      </c>
      <c r="C18" s="199">
        <v>18614199531</v>
      </c>
      <c r="D18" s="200">
        <v>1621579456</v>
      </c>
      <c r="E18" s="200">
        <v>2078400</v>
      </c>
      <c r="F18" s="200">
        <v>16992620075</v>
      </c>
      <c r="G18" s="200">
        <v>35582.5</v>
      </c>
      <c r="H18" s="199">
        <v>18950606141</v>
      </c>
      <c r="I18" s="200">
        <v>1672526376</v>
      </c>
      <c r="J18" s="200">
        <v>2078400</v>
      </c>
      <c r="K18" s="200">
        <v>17278079765</v>
      </c>
      <c r="L18" s="200">
        <v>36183</v>
      </c>
      <c r="M18" s="199">
        <v>18931509461</v>
      </c>
      <c r="N18" s="200">
        <v>1418291604</v>
      </c>
      <c r="O18" s="200">
        <v>2078400</v>
      </c>
      <c r="P18" s="200">
        <v>17513217857</v>
      </c>
      <c r="Q18" s="201">
        <v>36677</v>
      </c>
      <c r="S18" s="38"/>
    </row>
    <row r="19" spans="2:24" ht="18.95" customHeight="1" x14ac:dyDescent="0.2">
      <c r="B19" s="198" t="s">
        <v>73</v>
      </c>
      <c r="C19" s="199">
        <v>166389005</v>
      </c>
      <c r="D19" s="200">
        <v>1420438</v>
      </c>
      <c r="E19" s="200">
        <v>0</v>
      </c>
      <c r="F19" s="200">
        <v>164968567</v>
      </c>
      <c r="G19" s="200">
        <v>262.5</v>
      </c>
      <c r="H19" s="199">
        <v>166629005</v>
      </c>
      <c r="I19" s="200">
        <v>1420438</v>
      </c>
      <c r="J19" s="200">
        <v>0</v>
      </c>
      <c r="K19" s="200">
        <v>165208567</v>
      </c>
      <c r="L19" s="200">
        <v>263</v>
      </c>
      <c r="M19" s="199">
        <v>166149005</v>
      </c>
      <c r="N19" s="200">
        <v>1420438</v>
      </c>
      <c r="O19" s="200">
        <v>0</v>
      </c>
      <c r="P19" s="200">
        <v>164728567</v>
      </c>
      <c r="Q19" s="201">
        <v>262</v>
      </c>
      <c r="S19" s="38"/>
    </row>
    <row r="20" spans="2:24" ht="18.95" customHeight="1" x14ac:dyDescent="0.2">
      <c r="B20" s="198" t="s">
        <v>74</v>
      </c>
      <c r="C20" s="199">
        <v>95814818</v>
      </c>
      <c r="D20" s="200">
        <v>8826060</v>
      </c>
      <c r="E20" s="200">
        <v>4600800</v>
      </c>
      <c r="F20" s="200">
        <v>86988758</v>
      </c>
      <c r="G20" s="200">
        <v>163.25</v>
      </c>
      <c r="H20" s="199">
        <v>88555538</v>
      </c>
      <c r="I20" s="200">
        <v>7406780</v>
      </c>
      <c r="J20" s="200">
        <v>4600800</v>
      </c>
      <c r="K20" s="200">
        <v>81148758</v>
      </c>
      <c r="L20" s="200">
        <v>154</v>
      </c>
      <c r="M20" s="199">
        <v>88555538</v>
      </c>
      <c r="N20" s="200">
        <v>7406780</v>
      </c>
      <c r="O20" s="200">
        <v>4600800</v>
      </c>
      <c r="P20" s="200">
        <v>81148758</v>
      </c>
      <c r="Q20" s="201">
        <v>154</v>
      </c>
      <c r="S20" s="38"/>
    </row>
    <row r="21" spans="2:24" ht="18.95" customHeight="1" x14ac:dyDescent="0.2">
      <c r="B21" s="198" t="s">
        <v>75</v>
      </c>
      <c r="C21" s="199">
        <v>12857918125</v>
      </c>
      <c r="D21" s="200">
        <v>54017934</v>
      </c>
      <c r="E21" s="200">
        <v>0</v>
      </c>
      <c r="F21" s="200">
        <v>12803900191</v>
      </c>
      <c r="G21" s="200">
        <v>24846.42</v>
      </c>
      <c r="H21" s="199">
        <v>12616305932</v>
      </c>
      <c r="I21" s="200">
        <v>52543323</v>
      </c>
      <c r="J21" s="200">
        <v>0</v>
      </c>
      <c r="K21" s="200">
        <v>12563762609</v>
      </c>
      <c r="L21" s="200">
        <v>24368</v>
      </c>
      <c r="M21" s="199">
        <v>12518534432</v>
      </c>
      <c r="N21" s="200">
        <v>52543323</v>
      </c>
      <c r="O21" s="200">
        <v>0</v>
      </c>
      <c r="P21" s="200">
        <v>12465991109</v>
      </c>
      <c r="Q21" s="201">
        <v>24173.5</v>
      </c>
      <c r="S21" s="38"/>
      <c r="X21" s="36"/>
    </row>
    <row r="22" spans="2:24" ht="18.95" customHeight="1" x14ac:dyDescent="0.2">
      <c r="B22" s="198" t="s">
        <v>76</v>
      </c>
      <c r="C22" s="199">
        <v>9318531579</v>
      </c>
      <c r="D22" s="200">
        <v>56995013</v>
      </c>
      <c r="E22" s="200">
        <v>2078400</v>
      </c>
      <c r="F22" s="200">
        <v>9261536566</v>
      </c>
      <c r="G22" s="200">
        <v>23517.98</v>
      </c>
      <c r="H22" s="199">
        <v>8747890162</v>
      </c>
      <c r="I22" s="200">
        <v>41693379</v>
      </c>
      <c r="J22" s="200">
        <v>2078400</v>
      </c>
      <c r="K22" s="200">
        <v>8706196783</v>
      </c>
      <c r="L22" s="200">
        <v>21486</v>
      </c>
      <c r="M22" s="199">
        <v>8745970162</v>
      </c>
      <c r="N22" s="200">
        <v>41693379</v>
      </c>
      <c r="O22" s="200">
        <v>2078400</v>
      </c>
      <c r="P22" s="200">
        <v>8704276783</v>
      </c>
      <c r="Q22" s="201">
        <v>21483</v>
      </c>
      <c r="S22" s="38"/>
    </row>
    <row r="23" spans="2:24" ht="18.95" customHeight="1" x14ac:dyDescent="0.2">
      <c r="B23" s="198" t="s">
        <v>77</v>
      </c>
      <c r="C23" s="199">
        <v>37752598726</v>
      </c>
      <c r="D23" s="200">
        <v>335338460</v>
      </c>
      <c r="E23" s="200">
        <v>0</v>
      </c>
      <c r="F23" s="200">
        <v>37417260266</v>
      </c>
      <c r="G23" s="200">
        <v>72395</v>
      </c>
      <c r="H23" s="199">
        <v>37544169626</v>
      </c>
      <c r="I23" s="200">
        <v>290664265</v>
      </c>
      <c r="J23" s="200">
        <v>0</v>
      </c>
      <c r="K23" s="200">
        <v>37253505361</v>
      </c>
      <c r="L23" s="200">
        <v>73150.600000000006</v>
      </c>
      <c r="M23" s="199">
        <v>37534830656</v>
      </c>
      <c r="N23" s="200">
        <v>290664265</v>
      </c>
      <c r="O23" s="200">
        <v>0</v>
      </c>
      <c r="P23" s="200">
        <v>37244166391</v>
      </c>
      <c r="Q23" s="201">
        <v>73631.600000000006</v>
      </c>
      <c r="S23" s="38"/>
    </row>
    <row r="24" spans="2:24" ht="18.95" customHeight="1" x14ac:dyDescent="0.2">
      <c r="B24" s="198" t="s">
        <v>78</v>
      </c>
      <c r="C24" s="199">
        <v>1757561516</v>
      </c>
      <c r="D24" s="200">
        <v>69862165</v>
      </c>
      <c r="E24" s="200">
        <v>2078400</v>
      </c>
      <c r="F24" s="200">
        <v>1687699351</v>
      </c>
      <c r="G24" s="200">
        <v>3537.69</v>
      </c>
      <c r="H24" s="199">
        <v>1608194636</v>
      </c>
      <c r="I24" s="200">
        <v>32146555</v>
      </c>
      <c r="J24" s="200">
        <v>2078400</v>
      </c>
      <c r="K24" s="200">
        <v>1576048081</v>
      </c>
      <c r="L24" s="200">
        <v>3271</v>
      </c>
      <c r="M24" s="199">
        <v>1600994636</v>
      </c>
      <c r="N24" s="200">
        <v>32146555</v>
      </c>
      <c r="O24" s="200">
        <v>2078400</v>
      </c>
      <c r="P24" s="200">
        <v>1568848081</v>
      </c>
      <c r="Q24" s="201">
        <v>3256</v>
      </c>
      <c r="S24" s="38"/>
    </row>
    <row r="25" spans="2:24" ht="18.95" customHeight="1" x14ac:dyDescent="0.2">
      <c r="B25" s="198" t="s">
        <v>79</v>
      </c>
      <c r="C25" s="199">
        <v>990831404</v>
      </c>
      <c r="D25" s="200">
        <v>90336394</v>
      </c>
      <c r="E25" s="200">
        <v>2078400</v>
      </c>
      <c r="F25" s="200">
        <v>900495010</v>
      </c>
      <c r="G25" s="200">
        <v>1509</v>
      </c>
      <c r="H25" s="199">
        <v>413700703</v>
      </c>
      <c r="I25" s="200">
        <v>11491883</v>
      </c>
      <c r="J25" s="200">
        <v>2078400</v>
      </c>
      <c r="K25" s="200">
        <v>402208820</v>
      </c>
      <c r="L25" s="200">
        <v>544</v>
      </c>
      <c r="M25" s="199">
        <v>411780703</v>
      </c>
      <c r="N25" s="200">
        <v>11491883</v>
      </c>
      <c r="O25" s="200">
        <v>2078400</v>
      </c>
      <c r="P25" s="200">
        <v>400288820</v>
      </c>
      <c r="Q25" s="201">
        <v>538.16999999999996</v>
      </c>
      <c r="S25" s="38"/>
    </row>
    <row r="26" spans="2:24" ht="18.95" customHeight="1" x14ac:dyDescent="0.2">
      <c r="B26" s="198" t="s">
        <v>80</v>
      </c>
      <c r="C26" s="199">
        <v>51226366</v>
      </c>
      <c r="D26" s="200">
        <v>18741881</v>
      </c>
      <c r="E26" s="200">
        <v>0</v>
      </c>
      <c r="F26" s="200">
        <v>32484485</v>
      </c>
      <c r="G26" s="200">
        <v>59</v>
      </c>
      <c r="H26" s="199">
        <v>51226366</v>
      </c>
      <c r="I26" s="200">
        <v>18741881</v>
      </c>
      <c r="J26" s="200">
        <v>0</v>
      </c>
      <c r="K26" s="200">
        <v>32484485</v>
      </c>
      <c r="L26" s="200">
        <v>59</v>
      </c>
      <c r="M26" s="199">
        <v>51226366</v>
      </c>
      <c r="N26" s="200">
        <v>18741881</v>
      </c>
      <c r="O26" s="200">
        <v>0</v>
      </c>
      <c r="P26" s="200">
        <v>32484485</v>
      </c>
      <c r="Q26" s="201">
        <v>59</v>
      </c>
      <c r="S26" s="38"/>
    </row>
    <row r="27" spans="2:24" ht="18.95" customHeight="1" x14ac:dyDescent="0.2">
      <c r="B27" s="198" t="s">
        <v>81</v>
      </c>
      <c r="C27" s="199">
        <v>1317337096</v>
      </c>
      <c r="D27" s="200">
        <v>86301029</v>
      </c>
      <c r="E27" s="200">
        <v>0</v>
      </c>
      <c r="F27" s="200">
        <v>1231036067</v>
      </c>
      <c r="G27" s="200">
        <v>2192.5</v>
      </c>
      <c r="H27" s="199">
        <v>1023974667</v>
      </c>
      <c r="I27" s="200">
        <v>32329431</v>
      </c>
      <c r="J27" s="200">
        <v>0</v>
      </c>
      <c r="K27" s="200">
        <v>991645236</v>
      </c>
      <c r="L27" s="200">
        <v>1750</v>
      </c>
      <c r="M27" s="199">
        <v>1017494667</v>
      </c>
      <c r="N27" s="200">
        <v>32329431</v>
      </c>
      <c r="O27" s="200">
        <v>0</v>
      </c>
      <c r="P27" s="200">
        <v>985165236</v>
      </c>
      <c r="Q27" s="201">
        <v>1736.5</v>
      </c>
      <c r="S27" s="38"/>
    </row>
    <row r="28" spans="2:24" ht="18.95" customHeight="1" x14ac:dyDescent="0.2">
      <c r="B28" s="198" t="s">
        <v>82</v>
      </c>
      <c r="C28" s="199">
        <v>591925986</v>
      </c>
      <c r="D28" s="200">
        <v>12712552</v>
      </c>
      <c r="E28" s="200">
        <v>2078400</v>
      </c>
      <c r="F28" s="200">
        <v>579213434</v>
      </c>
      <c r="G28" s="200">
        <v>971</v>
      </c>
      <c r="H28" s="199">
        <v>537742711</v>
      </c>
      <c r="I28" s="200">
        <v>8616552</v>
      </c>
      <c r="J28" s="200">
        <v>2078400</v>
      </c>
      <c r="K28" s="200">
        <v>529126159</v>
      </c>
      <c r="L28" s="200">
        <v>937</v>
      </c>
      <c r="M28" s="199">
        <v>535822711</v>
      </c>
      <c r="N28" s="200">
        <v>8616552</v>
      </c>
      <c r="O28" s="200">
        <v>2078400</v>
      </c>
      <c r="P28" s="200">
        <v>527206159</v>
      </c>
      <c r="Q28" s="201">
        <v>933</v>
      </c>
      <c r="S28" s="38"/>
    </row>
    <row r="29" spans="2:24" ht="18.95" customHeight="1" x14ac:dyDescent="0.2">
      <c r="B29" s="198" t="s">
        <v>83</v>
      </c>
      <c r="C29" s="199">
        <v>311235788</v>
      </c>
      <c r="D29" s="200">
        <v>12511777</v>
      </c>
      <c r="E29" s="200">
        <v>8212800</v>
      </c>
      <c r="F29" s="200">
        <v>298724011</v>
      </c>
      <c r="G29" s="200">
        <v>596</v>
      </c>
      <c r="H29" s="199">
        <v>312610788</v>
      </c>
      <c r="I29" s="200">
        <v>13886777</v>
      </c>
      <c r="J29" s="200">
        <v>8962800</v>
      </c>
      <c r="K29" s="200">
        <v>298724011</v>
      </c>
      <c r="L29" s="200">
        <v>596</v>
      </c>
      <c r="M29" s="199">
        <v>311235788</v>
      </c>
      <c r="N29" s="200">
        <v>12511777</v>
      </c>
      <c r="O29" s="200">
        <v>8212800</v>
      </c>
      <c r="P29" s="200">
        <v>298724011</v>
      </c>
      <c r="Q29" s="201">
        <v>596</v>
      </c>
      <c r="S29" s="38"/>
    </row>
    <row r="30" spans="2:24" ht="18.95" customHeight="1" x14ac:dyDescent="0.2">
      <c r="B30" s="198" t="s">
        <v>84</v>
      </c>
      <c r="C30" s="199">
        <v>2930236723</v>
      </c>
      <c r="D30" s="200">
        <v>49017792</v>
      </c>
      <c r="E30" s="200">
        <v>2078400</v>
      </c>
      <c r="F30" s="200">
        <v>2881218931</v>
      </c>
      <c r="G30" s="200">
        <v>6043.75</v>
      </c>
      <c r="H30" s="199">
        <v>2918289417</v>
      </c>
      <c r="I30" s="200">
        <v>44103273</v>
      </c>
      <c r="J30" s="200">
        <v>2078400</v>
      </c>
      <c r="K30" s="200">
        <v>2874186144</v>
      </c>
      <c r="L30" s="200">
        <v>6040</v>
      </c>
      <c r="M30" s="199">
        <v>2915169417</v>
      </c>
      <c r="N30" s="200">
        <v>44103273</v>
      </c>
      <c r="O30" s="200">
        <v>2078400</v>
      </c>
      <c r="P30" s="200">
        <v>2871066144</v>
      </c>
      <c r="Q30" s="201">
        <v>6035</v>
      </c>
      <c r="S30" s="38"/>
    </row>
    <row r="31" spans="2:24" ht="18.95" customHeight="1" x14ac:dyDescent="0.2">
      <c r="B31" s="198" t="s">
        <v>167</v>
      </c>
      <c r="C31" s="199">
        <v>122757088267</v>
      </c>
      <c r="D31" s="200">
        <v>1225975763</v>
      </c>
      <c r="E31" s="200">
        <v>2078400</v>
      </c>
      <c r="F31" s="200">
        <v>121531112504</v>
      </c>
      <c r="G31" s="200">
        <v>260398.25</v>
      </c>
      <c r="H31" s="199">
        <v>122274962418</v>
      </c>
      <c r="I31" s="200">
        <v>1136821652</v>
      </c>
      <c r="J31" s="200">
        <v>2078400</v>
      </c>
      <c r="K31" s="200">
        <v>121138140766</v>
      </c>
      <c r="L31" s="200">
        <v>259661.93</v>
      </c>
      <c r="M31" s="199">
        <v>122272562418</v>
      </c>
      <c r="N31" s="200">
        <v>1136821652</v>
      </c>
      <c r="O31" s="200">
        <v>2078400</v>
      </c>
      <c r="P31" s="200">
        <v>121135740766</v>
      </c>
      <c r="Q31" s="201">
        <v>259647.93</v>
      </c>
      <c r="S31" s="38"/>
    </row>
    <row r="32" spans="2:24" ht="18.95" customHeight="1" x14ac:dyDescent="0.2">
      <c r="B32" s="198" t="s">
        <v>85</v>
      </c>
      <c r="C32" s="199">
        <v>3177747283</v>
      </c>
      <c r="D32" s="200">
        <v>148399483</v>
      </c>
      <c r="E32" s="200">
        <v>2078400</v>
      </c>
      <c r="F32" s="200">
        <v>3029347800</v>
      </c>
      <c r="G32" s="200">
        <v>6877.51</v>
      </c>
      <c r="H32" s="199">
        <v>3157111435</v>
      </c>
      <c r="I32" s="200">
        <v>141719844</v>
      </c>
      <c r="J32" s="200">
        <v>2078400</v>
      </c>
      <c r="K32" s="200">
        <v>3015391591</v>
      </c>
      <c r="L32" s="200">
        <v>6844</v>
      </c>
      <c r="M32" s="199">
        <v>3152683577</v>
      </c>
      <c r="N32" s="200">
        <v>141719844</v>
      </c>
      <c r="O32" s="200">
        <v>2078400</v>
      </c>
      <c r="P32" s="200">
        <v>3010963733</v>
      </c>
      <c r="Q32" s="201">
        <v>6833</v>
      </c>
      <c r="S32" s="38"/>
    </row>
    <row r="33" spans="2:19" ht="18.95" customHeight="1" x14ac:dyDescent="0.2">
      <c r="B33" s="198" t="s">
        <v>86</v>
      </c>
      <c r="C33" s="199">
        <v>1932931163</v>
      </c>
      <c r="D33" s="200">
        <v>80771947</v>
      </c>
      <c r="E33" s="200">
        <v>2078400</v>
      </c>
      <c r="F33" s="200">
        <v>1852159216</v>
      </c>
      <c r="G33" s="200">
        <v>3950.5899999999997</v>
      </c>
      <c r="H33" s="199">
        <v>1715734762</v>
      </c>
      <c r="I33" s="200">
        <v>38480526</v>
      </c>
      <c r="J33" s="200">
        <v>2078400</v>
      </c>
      <c r="K33" s="200">
        <v>1677254236</v>
      </c>
      <c r="L33" s="200">
        <v>3558.1099999999997</v>
      </c>
      <c r="M33" s="199">
        <v>1713814762</v>
      </c>
      <c r="N33" s="200">
        <v>38480526</v>
      </c>
      <c r="O33" s="200">
        <v>2078400</v>
      </c>
      <c r="P33" s="200">
        <v>1675334236</v>
      </c>
      <c r="Q33" s="201">
        <v>3555.1099999999997</v>
      </c>
      <c r="S33" s="38"/>
    </row>
    <row r="34" spans="2:19" ht="18.95" customHeight="1" x14ac:dyDescent="0.2">
      <c r="B34" s="198" t="s">
        <v>87</v>
      </c>
      <c r="C34" s="199">
        <v>17900339617</v>
      </c>
      <c r="D34" s="200">
        <v>5571093275</v>
      </c>
      <c r="E34" s="200">
        <v>5244607293</v>
      </c>
      <c r="F34" s="200">
        <v>12329246342</v>
      </c>
      <c r="G34" s="200">
        <v>25556.199999999997</v>
      </c>
      <c r="H34" s="199">
        <v>17889930912</v>
      </c>
      <c r="I34" s="200">
        <v>5569737851</v>
      </c>
      <c r="J34" s="200">
        <v>5244607293</v>
      </c>
      <c r="K34" s="200">
        <v>12320193061</v>
      </c>
      <c r="L34" s="200">
        <v>25515</v>
      </c>
      <c r="M34" s="199">
        <v>17885610912</v>
      </c>
      <c r="N34" s="200">
        <v>5569737851</v>
      </c>
      <c r="O34" s="200">
        <v>5244607293</v>
      </c>
      <c r="P34" s="200">
        <v>12315873061</v>
      </c>
      <c r="Q34" s="201">
        <v>25508</v>
      </c>
      <c r="S34" s="38"/>
    </row>
    <row r="35" spans="2:19" ht="18.95" customHeight="1" x14ac:dyDescent="0.2">
      <c r="B35" s="198" t="s">
        <v>88</v>
      </c>
      <c r="C35" s="199">
        <v>74288084</v>
      </c>
      <c r="D35" s="200">
        <v>1890912</v>
      </c>
      <c r="E35" s="200">
        <v>0</v>
      </c>
      <c r="F35" s="200">
        <v>72397172</v>
      </c>
      <c r="G35" s="200">
        <v>112</v>
      </c>
      <c r="H35" s="199">
        <v>74288084</v>
      </c>
      <c r="I35" s="200">
        <v>1890912</v>
      </c>
      <c r="J35" s="200">
        <v>0</v>
      </c>
      <c r="K35" s="200">
        <v>72397172</v>
      </c>
      <c r="L35" s="200">
        <v>112</v>
      </c>
      <c r="M35" s="199">
        <v>74288084</v>
      </c>
      <c r="N35" s="200">
        <v>1890912</v>
      </c>
      <c r="O35" s="200">
        <v>0</v>
      </c>
      <c r="P35" s="200">
        <v>72397172</v>
      </c>
      <c r="Q35" s="201">
        <v>112</v>
      </c>
      <c r="S35" s="38"/>
    </row>
    <row r="36" spans="2:19" ht="18.95" customHeight="1" x14ac:dyDescent="0.2">
      <c r="B36" s="198" t="s">
        <v>89</v>
      </c>
      <c r="C36" s="199">
        <v>112413369</v>
      </c>
      <c r="D36" s="200">
        <v>864182</v>
      </c>
      <c r="E36" s="200">
        <v>0</v>
      </c>
      <c r="F36" s="200">
        <v>111549187</v>
      </c>
      <c r="G36" s="200">
        <v>213</v>
      </c>
      <c r="H36" s="199">
        <v>108375018</v>
      </c>
      <c r="I36" s="200">
        <v>864182</v>
      </c>
      <c r="J36" s="200">
        <v>0</v>
      </c>
      <c r="K36" s="200">
        <v>107510836</v>
      </c>
      <c r="L36" s="200">
        <v>213</v>
      </c>
      <c r="M36" s="199">
        <v>107895018</v>
      </c>
      <c r="N36" s="200">
        <v>864182</v>
      </c>
      <c r="O36" s="200">
        <v>0</v>
      </c>
      <c r="P36" s="200">
        <v>107030836</v>
      </c>
      <c r="Q36" s="201">
        <v>212</v>
      </c>
      <c r="S36" s="38"/>
    </row>
    <row r="37" spans="2:19" ht="18.95" customHeight="1" x14ac:dyDescent="0.2">
      <c r="B37" s="198" t="s">
        <v>90</v>
      </c>
      <c r="C37" s="199">
        <v>784267084</v>
      </c>
      <c r="D37" s="200">
        <v>66498581</v>
      </c>
      <c r="E37" s="200">
        <v>0</v>
      </c>
      <c r="F37" s="200">
        <v>717768503</v>
      </c>
      <c r="G37" s="200">
        <v>1480.5</v>
      </c>
      <c r="H37" s="199">
        <v>657096749</v>
      </c>
      <c r="I37" s="200">
        <v>30000000</v>
      </c>
      <c r="J37" s="200">
        <v>0</v>
      </c>
      <c r="K37" s="200">
        <v>627096749</v>
      </c>
      <c r="L37" s="200">
        <v>1292</v>
      </c>
      <c r="M37" s="199">
        <v>656616749</v>
      </c>
      <c r="N37" s="200">
        <v>30000000</v>
      </c>
      <c r="O37" s="200">
        <v>0</v>
      </c>
      <c r="P37" s="200">
        <v>626616749</v>
      </c>
      <c r="Q37" s="201">
        <v>1291</v>
      </c>
      <c r="S37" s="38"/>
    </row>
    <row r="38" spans="2:19" ht="18.95" customHeight="1" x14ac:dyDescent="0.2">
      <c r="B38" s="198" t="s">
        <v>91</v>
      </c>
      <c r="C38" s="199">
        <v>2059904346</v>
      </c>
      <c r="D38" s="200">
        <v>3251309</v>
      </c>
      <c r="E38" s="200">
        <v>0</v>
      </c>
      <c r="F38" s="200">
        <v>2056653037</v>
      </c>
      <c r="G38" s="200">
        <v>5040</v>
      </c>
      <c r="H38" s="199">
        <v>2059904346</v>
      </c>
      <c r="I38" s="200">
        <v>3251309</v>
      </c>
      <c r="J38" s="200">
        <v>0</v>
      </c>
      <c r="K38" s="200">
        <v>2056653037</v>
      </c>
      <c r="L38" s="200">
        <v>5040</v>
      </c>
      <c r="M38" s="199">
        <v>2059904346</v>
      </c>
      <c r="N38" s="200">
        <v>3251309</v>
      </c>
      <c r="O38" s="200">
        <v>0</v>
      </c>
      <c r="P38" s="200">
        <v>2056653037</v>
      </c>
      <c r="Q38" s="201">
        <v>5040</v>
      </c>
      <c r="S38" s="38"/>
    </row>
    <row r="39" spans="2:19" ht="18.95" customHeight="1" x14ac:dyDescent="0.2">
      <c r="B39" s="198" t="s">
        <v>92</v>
      </c>
      <c r="C39" s="199">
        <v>108931812</v>
      </c>
      <c r="D39" s="200">
        <v>93813</v>
      </c>
      <c r="E39" s="200">
        <v>0</v>
      </c>
      <c r="F39" s="200">
        <v>108837999</v>
      </c>
      <c r="G39" s="200">
        <v>193</v>
      </c>
      <c r="H39" s="199">
        <v>108931812</v>
      </c>
      <c r="I39" s="200">
        <v>93813</v>
      </c>
      <c r="J39" s="200">
        <v>0</v>
      </c>
      <c r="K39" s="200">
        <v>108837999</v>
      </c>
      <c r="L39" s="200">
        <v>193</v>
      </c>
      <c r="M39" s="199">
        <v>108931812</v>
      </c>
      <c r="N39" s="200">
        <v>93813</v>
      </c>
      <c r="O39" s="200">
        <v>0</v>
      </c>
      <c r="P39" s="200">
        <v>108837999</v>
      </c>
      <c r="Q39" s="201">
        <v>193</v>
      </c>
      <c r="S39" s="38"/>
    </row>
    <row r="40" spans="2:19" ht="18.95" customHeight="1" x14ac:dyDescent="0.2">
      <c r="B40" s="198" t="s">
        <v>93</v>
      </c>
      <c r="C40" s="199">
        <v>179955356</v>
      </c>
      <c r="D40" s="200">
        <v>2315524</v>
      </c>
      <c r="E40" s="200">
        <v>0</v>
      </c>
      <c r="F40" s="200">
        <v>177639832</v>
      </c>
      <c r="G40" s="200">
        <v>289</v>
      </c>
      <c r="H40" s="199">
        <v>179955356</v>
      </c>
      <c r="I40" s="200">
        <v>2315524</v>
      </c>
      <c r="J40" s="200">
        <v>0</v>
      </c>
      <c r="K40" s="200">
        <v>177639832</v>
      </c>
      <c r="L40" s="200">
        <v>289</v>
      </c>
      <c r="M40" s="199">
        <v>179955356</v>
      </c>
      <c r="N40" s="200">
        <v>2315524</v>
      </c>
      <c r="O40" s="200">
        <v>0</v>
      </c>
      <c r="P40" s="200">
        <v>177639832</v>
      </c>
      <c r="Q40" s="201">
        <v>289</v>
      </c>
      <c r="S40" s="38"/>
    </row>
    <row r="41" spans="2:19" ht="18.95" customHeight="1" x14ac:dyDescent="0.2">
      <c r="B41" s="198" t="s">
        <v>94</v>
      </c>
      <c r="C41" s="199">
        <v>145000277</v>
      </c>
      <c r="D41" s="200">
        <v>2003182</v>
      </c>
      <c r="E41" s="200">
        <v>0</v>
      </c>
      <c r="F41" s="200">
        <v>142997095</v>
      </c>
      <c r="G41" s="200">
        <v>252</v>
      </c>
      <c r="H41" s="199">
        <v>145240277</v>
      </c>
      <c r="I41" s="200">
        <v>2003182</v>
      </c>
      <c r="J41" s="200">
        <v>0</v>
      </c>
      <c r="K41" s="200">
        <v>143237095</v>
      </c>
      <c r="L41" s="200">
        <v>252</v>
      </c>
      <c r="M41" s="199">
        <v>144760277</v>
      </c>
      <c r="N41" s="200">
        <v>2003182</v>
      </c>
      <c r="O41" s="200">
        <v>0</v>
      </c>
      <c r="P41" s="200">
        <v>142757095</v>
      </c>
      <c r="Q41" s="201">
        <v>251</v>
      </c>
      <c r="S41" s="38"/>
    </row>
    <row r="42" spans="2:19" ht="18.95" customHeight="1" x14ac:dyDescent="0.2">
      <c r="B42" s="198" t="s">
        <v>95</v>
      </c>
      <c r="C42" s="199">
        <v>112004220</v>
      </c>
      <c r="D42" s="200">
        <v>4096652</v>
      </c>
      <c r="E42" s="200">
        <v>3219600</v>
      </c>
      <c r="F42" s="200">
        <v>107907568</v>
      </c>
      <c r="G42" s="200">
        <v>265</v>
      </c>
      <c r="H42" s="199">
        <v>112004220</v>
      </c>
      <c r="I42" s="200">
        <v>4096652</v>
      </c>
      <c r="J42" s="200">
        <v>3219600</v>
      </c>
      <c r="K42" s="200">
        <v>107907568</v>
      </c>
      <c r="L42" s="200">
        <v>265</v>
      </c>
      <c r="M42" s="199">
        <v>112004220</v>
      </c>
      <c r="N42" s="200">
        <v>4096652</v>
      </c>
      <c r="O42" s="200">
        <v>3219600</v>
      </c>
      <c r="P42" s="200">
        <v>107907568</v>
      </c>
      <c r="Q42" s="201">
        <v>265</v>
      </c>
      <c r="S42" s="38"/>
    </row>
    <row r="43" spans="2:19" ht="18.95" customHeight="1" x14ac:dyDescent="0.2">
      <c r="B43" s="198" t="s">
        <v>96</v>
      </c>
      <c r="C43" s="199">
        <v>116000562</v>
      </c>
      <c r="D43" s="200">
        <v>40424200</v>
      </c>
      <c r="E43" s="200">
        <v>39463200</v>
      </c>
      <c r="F43" s="200">
        <v>75576362</v>
      </c>
      <c r="G43" s="200">
        <v>129</v>
      </c>
      <c r="H43" s="199">
        <v>116000562</v>
      </c>
      <c r="I43" s="200">
        <v>40424200</v>
      </c>
      <c r="J43" s="200">
        <v>39463200</v>
      </c>
      <c r="K43" s="200">
        <v>75576362</v>
      </c>
      <c r="L43" s="200">
        <v>129</v>
      </c>
      <c r="M43" s="199">
        <v>130027062</v>
      </c>
      <c r="N43" s="200">
        <v>54450700</v>
      </c>
      <c r="O43" s="200">
        <v>39463200</v>
      </c>
      <c r="P43" s="200">
        <v>75576362</v>
      </c>
      <c r="Q43" s="201">
        <v>129</v>
      </c>
      <c r="S43" s="38"/>
    </row>
    <row r="44" spans="2:19" ht="18.95" customHeight="1" x14ac:dyDescent="0.2">
      <c r="B44" s="198" t="s">
        <v>177</v>
      </c>
      <c r="C44" s="199">
        <v>13428691</v>
      </c>
      <c r="D44" s="200">
        <v>5601600</v>
      </c>
      <c r="E44" s="200">
        <v>4701600</v>
      </c>
      <c r="F44" s="200">
        <v>7827091</v>
      </c>
      <c r="G44" s="200">
        <v>12</v>
      </c>
      <c r="H44" s="199">
        <v>13428691</v>
      </c>
      <c r="I44" s="200">
        <v>5601600</v>
      </c>
      <c r="J44" s="200">
        <v>4701600</v>
      </c>
      <c r="K44" s="200">
        <v>7827091</v>
      </c>
      <c r="L44" s="200">
        <v>12</v>
      </c>
      <c r="M44" s="199">
        <v>13428691</v>
      </c>
      <c r="N44" s="200">
        <v>5601600</v>
      </c>
      <c r="O44" s="200">
        <v>4701600</v>
      </c>
      <c r="P44" s="200">
        <v>7827091</v>
      </c>
      <c r="Q44" s="201">
        <v>12</v>
      </c>
      <c r="S44" s="38"/>
    </row>
    <row r="45" spans="2:19" ht="18.95" customHeight="1" x14ac:dyDescent="0.2">
      <c r="B45" s="198" t="s">
        <v>97</v>
      </c>
      <c r="C45" s="199">
        <v>52501092</v>
      </c>
      <c r="D45" s="200">
        <v>1161073</v>
      </c>
      <c r="E45" s="200">
        <v>0</v>
      </c>
      <c r="F45" s="200">
        <v>51340019</v>
      </c>
      <c r="G45" s="200">
        <v>78</v>
      </c>
      <c r="H45" s="199">
        <v>52501092</v>
      </c>
      <c r="I45" s="200">
        <v>1161073</v>
      </c>
      <c r="J45" s="200">
        <v>0</v>
      </c>
      <c r="K45" s="200">
        <v>51340019</v>
      </c>
      <c r="L45" s="200">
        <v>78</v>
      </c>
      <c r="M45" s="199">
        <v>52501092</v>
      </c>
      <c r="N45" s="200">
        <v>1161073</v>
      </c>
      <c r="O45" s="200">
        <v>0</v>
      </c>
      <c r="P45" s="200">
        <v>51340019</v>
      </c>
      <c r="Q45" s="201">
        <v>78</v>
      </c>
      <c r="S45" s="38"/>
    </row>
    <row r="46" spans="2:19" ht="18.95" customHeight="1" x14ac:dyDescent="0.2">
      <c r="B46" s="198" t="s">
        <v>190</v>
      </c>
      <c r="C46" s="199">
        <v>40619659</v>
      </c>
      <c r="D46" s="200">
        <v>4992582</v>
      </c>
      <c r="E46" s="200">
        <v>2078400</v>
      </c>
      <c r="F46" s="200">
        <v>35627077</v>
      </c>
      <c r="G46" s="200">
        <v>68</v>
      </c>
      <c r="H46" s="199">
        <v>40619659</v>
      </c>
      <c r="I46" s="200">
        <v>4992582</v>
      </c>
      <c r="J46" s="200">
        <v>2078400</v>
      </c>
      <c r="K46" s="200">
        <v>35627077</v>
      </c>
      <c r="L46" s="200">
        <v>68</v>
      </c>
      <c r="M46" s="199">
        <v>40619659</v>
      </c>
      <c r="N46" s="200">
        <v>4992582</v>
      </c>
      <c r="O46" s="200">
        <v>2078400</v>
      </c>
      <c r="P46" s="200">
        <v>35627077</v>
      </c>
      <c r="Q46" s="201">
        <v>68</v>
      </c>
      <c r="S46" s="38"/>
    </row>
    <row r="47" spans="2:19" ht="38.1" customHeight="1" x14ac:dyDescent="0.2">
      <c r="B47" s="202" t="s">
        <v>148</v>
      </c>
      <c r="C47" s="199">
        <v>15114472</v>
      </c>
      <c r="D47" s="200">
        <v>700000</v>
      </c>
      <c r="E47" s="200">
        <v>0</v>
      </c>
      <c r="F47" s="200">
        <v>14414472</v>
      </c>
      <c r="G47" s="200">
        <v>19</v>
      </c>
      <c r="H47" s="199">
        <v>15114472</v>
      </c>
      <c r="I47" s="200">
        <v>700000</v>
      </c>
      <c r="J47" s="200">
        <v>0</v>
      </c>
      <c r="K47" s="200">
        <v>14414472</v>
      </c>
      <c r="L47" s="200">
        <v>19</v>
      </c>
      <c r="M47" s="199">
        <v>15114472</v>
      </c>
      <c r="N47" s="200">
        <v>700000</v>
      </c>
      <c r="O47" s="200">
        <v>0</v>
      </c>
      <c r="P47" s="200">
        <v>14414472</v>
      </c>
      <c r="Q47" s="201">
        <v>19</v>
      </c>
      <c r="S47" s="38"/>
    </row>
    <row r="48" spans="2:19" ht="18.95" customHeight="1" x14ac:dyDescent="0.2">
      <c r="B48" s="198" t="s">
        <v>98</v>
      </c>
      <c r="C48" s="199">
        <v>38394663</v>
      </c>
      <c r="D48" s="200">
        <v>16099296</v>
      </c>
      <c r="E48" s="200">
        <v>14721600</v>
      </c>
      <c r="F48" s="200">
        <v>22295367</v>
      </c>
      <c r="G48" s="200">
        <v>44</v>
      </c>
      <c r="H48" s="199">
        <v>38394663</v>
      </c>
      <c r="I48" s="200">
        <v>16099296</v>
      </c>
      <c r="J48" s="200">
        <v>14721600</v>
      </c>
      <c r="K48" s="200">
        <v>22295367</v>
      </c>
      <c r="L48" s="200">
        <v>44</v>
      </c>
      <c r="M48" s="199">
        <v>38394663</v>
      </c>
      <c r="N48" s="200">
        <v>16099296</v>
      </c>
      <c r="O48" s="200">
        <v>14721600</v>
      </c>
      <c r="P48" s="200">
        <v>22295367</v>
      </c>
      <c r="Q48" s="201">
        <v>44</v>
      </c>
      <c r="S48" s="38"/>
    </row>
    <row r="49" spans="2:80" ht="18.95" customHeight="1" x14ac:dyDescent="0.2">
      <c r="B49" s="198" t="s">
        <v>149</v>
      </c>
      <c r="C49" s="199">
        <v>14586482</v>
      </c>
      <c r="D49" s="200">
        <v>300000</v>
      </c>
      <c r="E49" s="200">
        <v>0</v>
      </c>
      <c r="F49" s="200">
        <v>14286482</v>
      </c>
      <c r="G49" s="200">
        <v>23</v>
      </c>
      <c r="H49" s="199">
        <v>14586482</v>
      </c>
      <c r="I49" s="200">
        <v>300000</v>
      </c>
      <c r="J49" s="200">
        <v>0</v>
      </c>
      <c r="K49" s="200">
        <v>14286482</v>
      </c>
      <c r="L49" s="200">
        <v>23</v>
      </c>
      <c r="M49" s="199">
        <v>14586482</v>
      </c>
      <c r="N49" s="200">
        <v>300000</v>
      </c>
      <c r="O49" s="200">
        <v>0</v>
      </c>
      <c r="P49" s="200">
        <v>14286482</v>
      </c>
      <c r="Q49" s="201">
        <v>23</v>
      </c>
      <c r="S49" s="38"/>
    </row>
    <row r="50" spans="2:80" ht="18.95" customHeight="1" x14ac:dyDescent="0.2">
      <c r="B50" s="198" t="s">
        <v>99</v>
      </c>
      <c r="C50" s="199">
        <v>191982578</v>
      </c>
      <c r="D50" s="200">
        <v>1357529</v>
      </c>
      <c r="E50" s="200">
        <v>0</v>
      </c>
      <c r="F50" s="200">
        <v>190625049</v>
      </c>
      <c r="G50" s="200">
        <v>415</v>
      </c>
      <c r="H50" s="199">
        <v>191982578</v>
      </c>
      <c r="I50" s="200">
        <v>1357529</v>
      </c>
      <c r="J50" s="200">
        <v>0</v>
      </c>
      <c r="K50" s="200">
        <v>190625049</v>
      </c>
      <c r="L50" s="200">
        <v>415</v>
      </c>
      <c r="M50" s="199">
        <v>191982578</v>
      </c>
      <c r="N50" s="200">
        <v>1357529</v>
      </c>
      <c r="O50" s="200">
        <v>0</v>
      </c>
      <c r="P50" s="200">
        <v>190625049</v>
      </c>
      <c r="Q50" s="201">
        <v>415</v>
      </c>
      <c r="S50" s="38"/>
    </row>
    <row r="51" spans="2:80" ht="18.95" customHeight="1" x14ac:dyDescent="0.2">
      <c r="B51" s="198" t="s">
        <v>100</v>
      </c>
      <c r="C51" s="199">
        <v>148494138</v>
      </c>
      <c r="D51" s="200">
        <v>209700</v>
      </c>
      <c r="E51" s="200">
        <v>0</v>
      </c>
      <c r="F51" s="200">
        <v>148284438</v>
      </c>
      <c r="G51" s="200">
        <v>218</v>
      </c>
      <c r="H51" s="199">
        <v>148494138</v>
      </c>
      <c r="I51" s="200">
        <v>209700</v>
      </c>
      <c r="J51" s="200">
        <v>0</v>
      </c>
      <c r="K51" s="200">
        <v>148284438</v>
      </c>
      <c r="L51" s="200">
        <v>218</v>
      </c>
      <c r="M51" s="199">
        <v>148494138</v>
      </c>
      <c r="N51" s="200">
        <v>209700</v>
      </c>
      <c r="O51" s="200">
        <v>0</v>
      </c>
      <c r="P51" s="200">
        <v>148284438</v>
      </c>
      <c r="Q51" s="201">
        <v>218</v>
      </c>
      <c r="S51" s="38"/>
    </row>
    <row r="52" spans="2:80" ht="18.95" customHeight="1" x14ac:dyDescent="0.2">
      <c r="B52" s="198" t="s">
        <v>168</v>
      </c>
      <c r="C52" s="199">
        <v>260649779</v>
      </c>
      <c r="D52" s="200">
        <v>2393784</v>
      </c>
      <c r="E52" s="200">
        <v>0</v>
      </c>
      <c r="F52" s="200">
        <v>258255995</v>
      </c>
      <c r="G52" s="200">
        <v>333</v>
      </c>
      <c r="H52" s="199">
        <v>260649779</v>
      </c>
      <c r="I52" s="200">
        <v>2393784</v>
      </c>
      <c r="J52" s="200">
        <v>0</v>
      </c>
      <c r="K52" s="200">
        <v>258255995</v>
      </c>
      <c r="L52" s="200">
        <v>333</v>
      </c>
      <c r="M52" s="199">
        <v>260649779</v>
      </c>
      <c r="N52" s="200">
        <v>2393784</v>
      </c>
      <c r="O52" s="200">
        <v>0</v>
      </c>
      <c r="P52" s="200">
        <v>258255995</v>
      </c>
      <c r="Q52" s="201">
        <v>333</v>
      </c>
      <c r="S52" s="38"/>
    </row>
    <row r="53" spans="2:80" ht="18.95" customHeight="1" x14ac:dyDescent="0.2">
      <c r="B53" s="198" t="s">
        <v>169</v>
      </c>
      <c r="C53" s="199">
        <v>81333109</v>
      </c>
      <c r="D53" s="200">
        <v>7216435</v>
      </c>
      <c r="E53" s="200">
        <v>0</v>
      </c>
      <c r="F53" s="200">
        <v>74116674</v>
      </c>
      <c r="G53" s="200">
        <v>147.56</v>
      </c>
      <c r="H53" s="199">
        <v>71007922</v>
      </c>
      <c r="I53" s="200">
        <v>6023835</v>
      </c>
      <c r="J53" s="200">
        <v>0</v>
      </c>
      <c r="K53" s="200">
        <v>64984087</v>
      </c>
      <c r="L53" s="200">
        <v>109</v>
      </c>
      <c r="M53" s="199">
        <v>71007922</v>
      </c>
      <c r="N53" s="200">
        <v>6023835</v>
      </c>
      <c r="O53" s="200">
        <v>0</v>
      </c>
      <c r="P53" s="200">
        <v>64984087</v>
      </c>
      <c r="Q53" s="201">
        <v>109</v>
      </c>
      <c r="S53" s="38"/>
    </row>
    <row r="54" spans="2:80" ht="38.1" customHeight="1" x14ac:dyDescent="0.2">
      <c r="B54" s="202" t="s">
        <v>246</v>
      </c>
      <c r="C54" s="199">
        <v>170193185</v>
      </c>
      <c r="D54" s="200">
        <v>803648</v>
      </c>
      <c r="E54" s="200">
        <v>0</v>
      </c>
      <c r="F54" s="200">
        <v>169389537</v>
      </c>
      <c r="G54" s="200">
        <v>269.5</v>
      </c>
      <c r="H54" s="199">
        <v>170433185</v>
      </c>
      <c r="I54" s="200">
        <v>803648</v>
      </c>
      <c r="J54" s="200">
        <v>0</v>
      </c>
      <c r="K54" s="200">
        <v>169629537</v>
      </c>
      <c r="L54" s="200">
        <v>270</v>
      </c>
      <c r="M54" s="199">
        <v>169953185</v>
      </c>
      <c r="N54" s="200">
        <v>803648</v>
      </c>
      <c r="O54" s="200">
        <v>0</v>
      </c>
      <c r="P54" s="200">
        <v>169149537</v>
      </c>
      <c r="Q54" s="201">
        <v>269</v>
      </c>
      <c r="S54" s="38"/>
    </row>
    <row r="55" spans="2:80" ht="18.95" customHeight="1" x14ac:dyDescent="0.2">
      <c r="B55" s="198" t="s">
        <v>121</v>
      </c>
      <c r="C55" s="199">
        <v>357064374</v>
      </c>
      <c r="D55" s="200">
        <v>29467994</v>
      </c>
      <c r="E55" s="200">
        <v>27604800</v>
      </c>
      <c r="F55" s="200">
        <v>327596380</v>
      </c>
      <c r="G55" s="200">
        <v>495</v>
      </c>
      <c r="H55" s="199">
        <v>359191794</v>
      </c>
      <c r="I55" s="200">
        <v>31595414</v>
      </c>
      <c r="J55" s="200">
        <v>27604800</v>
      </c>
      <c r="K55" s="200">
        <v>327596380</v>
      </c>
      <c r="L55" s="200">
        <v>495</v>
      </c>
      <c r="M55" s="199">
        <v>357064374</v>
      </c>
      <c r="N55" s="200">
        <v>29467994</v>
      </c>
      <c r="O55" s="200">
        <v>27604800</v>
      </c>
      <c r="P55" s="200">
        <v>327596380</v>
      </c>
      <c r="Q55" s="201">
        <v>495</v>
      </c>
      <c r="S55" s="38"/>
    </row>
    <row r="56" spans="2:80" ht="8.25" customHeight="1" x14ac:dyDescent="0.2">
      <c r="B56" s="198"/>
      <c r="C56" s="199"/>
      <c r="D56" s="200"/>
      <c r="E56" s="200"/>
      <c r="F56" s="200"/>
      <c r="G56" s="200"/>
      <c r="H56" s="199"/>
      <c r="I56" s="200"/>
      <c r="J56" s="200"/>
      <c r="K56" s="200"/>
      <c r="L56" s="200"/>
      <c r="M56" s="199"/>
      <c r="N56" s="200"/>
      <c r="O56" s="200"/>
      <c r="P56" s="200"/>
      <c r="Q56" s="201"/>
    </row>
    <row r="57" spans="2:80" ht="45" customHeight="1" x14ac:dyDescent="0.2">
      <c r="B57" s="249" t="s">
        <v>101</v>
      </c>
      <c r="C57" s="137">
        <v>239997015763</v>
      </c>
      <c r="D57" s="137">
        <v>10115834719</v>
      </c>
      <c r="E57" s="137">
        <v>5776942010</v>
      </c>
      <c r="F57" s="137">
        <v>229881181044</v>
      </c>
      <c r="G57" s="137">
        <v>482269.50000000006</v>
      </c>
      <c r="H57" s="137">
        <v>237440963852</v>
      </c>
      <c r="I57" s="137">
        <v>9830582833</v>
      </c>
      <c r="J57" s="137">
        <v>5779192010</v>
      </c>
      <c r="K57" s="137">
        <v>227610381019</v>
      </c>
      <c r="L57" s="137">
        <v>477923.14</v>
      </c>
      <c r="M57" s="137">
        <v>237167802924</v>
      </c>
      <c r="N57" s="137">
        <v>9504222141</v>
      </c>
      <c r="O57" s="137">
        <v>5776942010</v>
      </c>
      <c r="P57" s="137">
        <v>227663580783</v>
      </c>
      <c r="Q57" s="138">
        <v>478589.81</v>
      </c>
      <c r="R57" s="203"/>
      <c r="S57" s="39"/>
    </row>
    <row r="58" spans="2:80" ht="16.5" customHeight="1" x14ac:dyDescent="0.2">
      <c r="B58" s="102" t="s">
        <v>147</v>
      </c>
    </row>
    <row r="59" spans="2:80" ht="12.75" x14ac:dyDescent="0.2">
      <c r="B59" s="34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</row>
    <row r="60" spans="2:80" s="41" customFormat="1" ht="12.75" customHeight="1" x14ac:dyDescent="0.2"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</row>
    <row r="61" spans="2:80" s="41" customFormat="1" ht="12.75" customHeight="1" x14ac:dyDescent="0.2"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</row>
    <row r="62" spans="2:80" ht="12.75" customHeight="1" x14ac:dyDescent="0.2">
      <c r="B62" s="34"/>
      <c r="C62" s="40"/>
      <c r="D62" s="40"/>
      <c r="E62" s="40"/>
      <c r="F62" s="40"/>
      <c r="G62" s="40"/>
    </row>
  </sheetData>
  <mergeCells count="4">
    <mergeCell ref="C6:G6"/>
    <mergeCell ref="H6:L6"/>
    <mergeCell ref="M6:Q6"/>
    <mergeCell ref="B3:Q3"/>
  </mergeCells>
  <phoneticPr fontId="31" type="noConversion"/>
  <printOptions horizontalCentered="1"/>
  <pageMargins left="0.35433070866141736" right="0.31496062992125984" top="0.6692913385826772" bottom="0.39370078740157483" header="0.47244094488188981" footer="0.23622047244094491"/>
  <pageSetup paperSize="9" scale="4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showGridLines="0" zoomScaleNormal="100" workbookViewId="0">
      <selection activeCell="B3" sqref="B3:I3"/>
    </sheetView>
  </sheetViews>
  <sheetFormatPr defaultRowHeight="15.75" x14ac:dyDescent="0.2"/>
  <cols>
    <col min="1" max="1" width="7.6640625" style="45" customWidth="1"/>
    <col min="2" max="2" width="80.5" style="46" customWidth="1"/>
    <col min="3" max="3" width="12" style="46" customWidth="1"/>
    <col min="4" max="4" width="13" style="47" customWidth="1"/>
    <col min="5" max="5" width="12.1640625" style="46" customWidth="1"/>
    <col min="6" max="8" width="10" style="46" customWidth="1"/>
    <col min="9" max="9" width="11.83203125" style="48" bestFit="1" customWidth="1"/>
    <col min="10" max="10" width="8.6640625" style="46" customWidth="1"/>
    <col min="11" max="11" width="11.33203125" style="48" customWidth="1"/>
    <col min="12" max="255" width="9.33203125" style="45"/>
    <col min="256" max="256" width="80.5" style="45" customWidth="1"/>
    <col min="257" max="257" width="10" style="45" customWidth="1"/>
    <col min="258" max="258" width="14.5" style="45" customWidth="1"/>
    <col min="259" max="259" width="15.5" style="45" customWidth="1"/>
    <col min="260" max="262" width="9.83203125" style="45" customWidth="1"/>
    <col min="263" max="264" width="11.33203125" style="45" customWidth="1"/>
    <col min="265" max="265" width="11.6640625" style="45" customWidth="1"/>
    <col min="266" max="266" width="8.6640625" style="45" customWidth="1"/>
    <col min="267" max="267" width="11.33203125" style="45" customWidth="1"/>
    <col min="268" max="511" width="9.33203125" style="45"/>
    <col min="512" max="512" width="80.5" style="45" customWidth="1"/>
    <col min="513" max="513" width="10" style="45" customWidth="1"/>
    <col min="514" max="514" width="14.5" style="45" customWidth="1"/>
    <col min="515" max="515" width="15.5" style="45" customWidth="1"/>
    <col min="516" max="518" width="9.83203125" style="45" customWidth="1"/>
    <col min="519" max="520" width="11.33203125" style="45" customWidth="1"/>
    <col min="521" max="521" width="11.6640625" style="45" customWidth="1"/>
    <col min="522" max="522" width="8.6640625" style="45" customWidth="1"/>
    <col min="523" max="523" width="11.33203125" style="45" customWidth="1"/>
    <col min="524" max="767" width="9.33203125" style="45"/>
    <col min="768" max="768" width="80.5" style="45" customWidth="1"/>
    <col min="769" max="769" width="10" style="45" customWidth="1"/>
    <col min="770" max="770" width="14.5" style="45" customWidth="1"/>
    <col min="771" max="771" width="15.5" style="45" customWidth="1"/>
    <col min="772" max="774" width="9.83203125" style="45" customWidth="1"/>
    <col min="775" max="776" width="11.33203125" style="45" customWidth="1"/>
    <col min="777" max="777" width="11.6640625" style="45" customWidth="1"/>
    <col min="778" max="778" width="8.6640625" style="45" customWidth="1"/>
    <col min="779" max="779" width="11.33203125" style="45" customWidth="1"/>
    <col min="780" max="1023" width="9.33203125" style="45"/>
    <col min="1024" max="1024" width="80.5" style="45" customWidth="1"/>
    <col min="1025" max="1025" width="10" style="45" customWidth="1"/>
    <col min="1026" max="1026" width="14.5" style="45" customWidth="1"/>
    <col min="1027" max="1027" width="15.5" style="45" customWidth="1"/>
    <col min="1028" max="1030" width="9.83203125" style="45" customWidth="1"/>
    <col min="1031" max="1032" width="11.33203125" style="45" customWidth="1"/>
    <col min="1033" max="1033" width="11.6640625" style="45" customWidth="1"/>
    <col min="1034" max="1034" width="8.6640625" style="45" customWidth="1"/>
    <col min="1035" max="1035" width="11.33203125" style="45" customWidth="1"/>
    <col min="1036" max="1279" width="9.33203125" style="45"/>
    <col min="1280" max="1280" width="80.5" style="45" customWidth="1"/>
    <col min="1281" max="1281" width="10" style="45" customWidth="1"/>
    <col min="1282" max="1282" width="14.5" style="45" customWidth="1"/>
    <col min="1283" max="1283" width="15.5" style="45" customWidth="1"/>
    <col min="1284" max="1286" width="9.83203125" style="45" customWidth="1"/>
    <col min="1287" max="1288" width="11.33203125" style="45" customWidth="1"/>
    <col min="1289" max="1289" width="11.6640625" style="45" customWidth="1"/>
    <col min="1290" max="1290" width="8.6640625" style="45" customWidth="1"/>
    <col min="1291" max="1291" width="11.33203125" style="45" customWidth="1"/>
    <col min="1292" max="1535" width="9.33203125" style="45"/>
    <col min="1536" max="1536" width="80.5" style="45" customWidth="1"/>
    <col min="1537" max="1537" width="10" style="45" customWidth="1"/>
    <col min="1538" max="1538" width="14.5" style="45" customWidth="1"/>
    <col min="1539" max="1539" width="15.5" style="45" customWidth="1"/>
    <col min="1540" max="1542" width="9.83203125" style="45" customWidth="1"/>
    <col min="1543" max="1544" width="11.33203125" style="45" customWidth="1"/>
    <col min="1545" max="1545" width="11.6640625" style="45" customWidth="1"/>
    <col min="1546" max="1546" width="8.6640625" style="45" customWidth="1"/>
    <col min="1547" max="1547" width="11.33203125" style="45" customWidth="1"/>
    <col min="1548" max="1791" width="9.33203125" style="45"/>
    <col min="1792" max="1792" width="80.5" style="45" customWidth="1"/>
    <col min="1793" max="1793" width="10" style="45" customWidth="1"/>
    <col min="1794" max="1794" width="14.5" style="45" customWidth="1"/>
    <col min="1795" max="1795" width="15.5" style="45" customWidth="1"/>
    <col min="1796" max="1798" width="9.83203125" style="45" customWidth="1"/>
    <col min="1799" max="1800" width="11.33203125" style="45" customWidth="1"/>
    <col min="1801" max="1801" width="11.6640625" style="45" customWidth="1"/>
    <col min="1802" max="1802" width="8.6640625" style="45" customWidth="1"/>
    <col min="1803" max="1803" width="11.33203125" style="45" customWidth="1"/>
    <col min="1804" max="2047" width="9.33203125" style="45"/>
    <col min="2048" max="2048" width="80.5" style="45" customWidth="1"/>
    <col min="2049" max="2049" width="10" style="45" customWidth="1"/>
    <col min="2050" max="2050" width="14.5" style="45" customWidth="1"/>
    <col min="2051" max="2051" width="15.5" style="45" customWidth="1"/>
    <col min="2052" max="2054" width="9.83203125" style="45" customWidth="1"/>
    <col min="2055" max="2056" width="11.33203125" style="45" customWidth="1"/>
    <col min="2057" max="2057" width="11.6640625" style="45" customWidth="1"/>
    <col min="2058" max="2058" width="8.6640625" style="45" customWidth="1"/>
    <col min="2059" max="2059" width="11.33203125" style="45" customWidth="1"/>
    <col min="2060" max="2303" width="9.33203125" style="45"/>
    <col min="2304" max="2304" width="80.5" style="45" customWidth="1"/>
    <col min="2305" max="2305" width="10" style="45" customWidth="1"/>
    <col min="2306" max="2306" width="14.5" style="45" customWidth="1"/>
    <col min="2307" max="2307" width="15.5" style="45" customWidth="1"/>
    <col min="2308" max="2310" width="9.83203125" style="45" customWidth="1"/>
    <col min="2311" max="2312" width="11.33203125" style="45" customWidth="1"/>
    <col min="2313" max="2313" width="11.6640625" style="45" customWidth="1"/>
    <col min="2314" max="2314" width="8.6640625" style="45" customWidth="1"/>
    <col min="2315" max="2315" width="11.33203125" style="45" customWidth="1"/>
    <col min="2316" max="2559" width="9.33203125" style="45"/>
    <col min="2560" max="2560" width="80.5" style="45" customWidth="1"/>
    <col min="2561" max="2561" width="10" style="45" customWidth="1"/>
    <col min="2562" max="2562" width="14.5" style="45" customWidth="1"/>
    <col min="2563" max="2563" width="15.5" style="45" customWidth="1"/>
    <col min="2564" max="2566" width="9.83203125" style="45" customWidth="1"/>
    <col min="2567" max="2568" width="11.33203125" style="45" customWidth="1"/>
    <col min="2569" max="2569" width="11.6640625" style="45" customWidth="1"/>
    <col min="2570" max="2570" width="8.6640625" style="45" customWidth="1"/>
    <col min="2571" max="2571" width="11.33203125" style="45" customWidth="1"/>
    <col min="2572" max="2815" width="9.33203125" style="45"/>
    <col min="2816" max="2816" width="80.5" style="45" customWidth="1"/>
    <col min="2817" max="2817" width="10" style="45" customWidth="1"/>
    <col min="2818" max="2818" width="14.5" style="45" customWidth="1"/>
    <col min="2819" max="2819" width="15.5" style="45" customWidth="1"/>
    <col min="2820" max="2822" width="9.83203125" style="45" customWidth="1"/>
    <col min="2823" max="2824" width="11.33203125" style="45" customWidth="1"/>
    <col min="2825" max="2825" width="11.6640625" style="45" customWidth="1"/>
    <col min="2826" max="2826" width="8.6640625" style="45" customWidth="1"/>
    <col min="2827" max="2827" width="11.33203125" style="45" customWidth="1"/>
    <col min="2828" max="3071" width="9.33203125" style="45"/>
    <col min="3072" max="3072" width="80.5" style="45" customWidth="1"/>
    <col min="3073" max="3073" width="10" style="45" customWidth="1"/>
    <col min="3074" max="3074" width="14.5" style="45" customWidth="1"/>
    <col min="3075" max="3075" width="15.5" style="45" customWidth="1"/>
    <col min="3076" max="3078" width="9.83203125" style="45" customWidth="1"/>
    <col min="3079" max="3080" width="11.33203125" style="45" customWidth="1"/>
    <col min="3081" max="3081" width="11.6640625" style="45" customWidth="1"/>
    <col min="3082" max="3082" width="8.6640625" style="45" customWidth="1"/>
    <col min="3083" max="3083" width="11.33203125" style="45" customWidth="1"/>
    <col min="3084" max="3327" width="9.33203125" style="45"/>
    <col min="3328" max="3328" width="80.5" style="45" customWidth="1"/>
    <col min="3329" max="3329" width="10" style="45" customWidth="1"/>
    <col min="3330" max="3330" width="14.5" style="45" customWidth="1"/>
    <col min="3331" max="3331" width="15.5" style="45" customWidth="1"/>
    <col min="3332" max="3334" width="9.83203125" style="45" customWidth="1"/>
    <col min="3335" max="3336" width="11.33203125" style="45" customWidth="1"/>
    <col min="3337" max="3337" width="11.6640625" style="45" customWidth="1"/>
    <col min="3338" max="3338" width="8.6640625" style="45" customWidth="1"/>
    <col min="3339" max="3339" width="11.33203125" style="45" customWidth="1"/>
    <col min="3340" max="3583" width="9.33203125" style="45"/>
    <col min="3584" max="3584" width="80.5" style="45" customWidth="1"/>
    <col min="3585" max="3585" width="10" style="45" customWidth="1"/>
    <col min="3586" max="3586" width="14.5" style="45" customWidth="1"/>
    <col min="3587" max="3587" width="15.5" style="45" customWidth="1"/>
    <col min="3588" max="3590" width="9.83203125" style="45" customWidth="1"/>
    <col min="3591" max="3592" width="11.33203125" style="45" customWidth="1"/>
    <col min="3593" max="3593" width="11.6640625" style="45" customWidth="1"/>
    <col min="3594" max="3594" width="8.6640625" style="45" customWidth="1"/>
    <col min="3595" max="3595" width="11.33203125" style="45" customWidth="1"/>
    <col min="3596" max="3839" width="9.33203125" style="45"/>
    <col min="3840" max="3840" width="80.5" style="45" customWidth="1"/>
    <col min="3841" max="3841" width="10" style="45" customWidth="1"/>
    <col min="3842" max="3842" width="14.5" style="45" customWidth="1"/>
    <col min="3843" max="3843" width="15.5" style="45" customWidth="1"/>
    <col min="3844" max="3846" width="9.83203125" style="45" customWidth="1"/>
    <col min="3847" max="3848" width="11.33203125" style="45" customWidth="1"/>
    <col min="3849" max="3849" width="11.6640625" style="45" customWidth="1"/>
    <col min="3850" max="3850" width="8.6640625" style="45" customWidth="1"/>
    <col min="3851" max="3851" width="11.33203125" style="45" customWidth="1"/>
    <col min="3852" max="4095" width="9.33203125" style="45"/>
    <col min="4096" max="4096" width="80.5" style="45" customWidth="1"/>
    <col min="4097" max="4097" width="10" style="45" customWidth="1"/>
    <col min="4098" max="4098" width="14.5" style="45" customWidth="1"/>
    <col min="4099" max="4099" width="15.5" style="45" customWidth="1"/>
    <col min="4100" max="4102" width="9.83203125" style="45" customWidth="1"/>
    <col min="4103" max="4104" width="11.33203125" style="45" customWidth="1"/>
    <col min="4105" max="4105" width="11.6640625" style="45" customWidth="1"/>
    <col min="4106" max="4106" width="8.6640625" style="45" customWidth="1"/>
    <col min="4107" max="4107" width="11.33203125" style="45" customWidth="1"/>
    <col min="4108" max="4351" width="9.33203125" style="45"/>
    <col min="4352" max="4352" width="80.5" style="45" customWidth="1"/>
    <col min="4353" max="4353" width="10" style="45" customWidth="1"/>
    <col min="4354" max="4354" width="14.5" style="45" customWidth="1"/>
    <col min="4355" max="4355" width="15.5" style="45" customWidth="1"/>
    <col min="4356" max="4358" width="9.83203125" style="45" customWidth="1"/>
    <col min="4359" max="4360" width="11.33203125" style="45" customWidth="1"/>
    <col min="4361" max="4361" width="11.6640625" style="45" customWidth="1"/>
    <col min="4362" max="4362" width="8.6640625" style="45" customWidth="1"/>
    <col min="4363" max="4363" width="11.33203125" style="45" customWidth="1"/>
    <col min="4364" max="4607" width="9.33203125" style="45"/>
    <col min="4608" max="4608" width="80.5" style="45" customWidth="1"/>
    <col min="4609" max="4609" width="10" style="45" customWidth="1"/>
    <col min="4610" max="4610" width="14.5" style="45" customWidth="1"/>
    <col min="4611" max="4611" width="15.5" style="45" customWidth="1"/>
    <col min="4612" max="4614" width="9.83203125" style="45" customWidth="1"/>
    <col min="4615" max="4616" width="11.33203125" style="45" customWidth="1"/>
    <col min="4617" max="4617" width="11.6640625" style="45" customWidth="1"/>
    <col min="4618" max="4618" width="8.6640625" style="45" customWidth="1"/>
    <col min="4619" max="4619" width="11.33203125" style="45" customWidth="1"/>
    <col min="4620" max="4863" width="9.33203125" style="45"/>
    <col min="4864" max="4864" width="80.5" style="45" customWidth="1"/>
    <col min="4865" max="4865" width="10" style="45" customWidth="1"/>
    <col min="4866" max="4866" width="14.5" style="45" customWidth="1"/>
    <col min="4867" max="4867" width="15.5" style="45" customWidth="1"/>
    <col min="4868" max="4870" width="9.83203125" style="45" customWidth="1"/>
    <col min="4871" max="4872" width="11.33203125" style="45" customWidth="1"/>
    <col min="4873" max="4873" width="11.6640625" style="45" customWidth="1"/>
    <col min="4874" max="4874" width="8.6640625" style="45" customWidth="1"/>
    <col min="4875" max="4875" width="11.33203125" style="45" customWidth="1"/>
    <col min="4876" max="5119" width="9.33203125" style="45"/>
    <col min="5120" max="5120" width="80.5" style="45" customWidth="1"/>
    <col min="5121" max="5121" width="10" style="45" customWidth="1"/>
    <col min="5122" max="5122" width="14.5" style="45" customWidth="1"/>
    <col min="5123" max="5123" width="15.5" style="45" customWidth="1"/>
    <col min="5124" max="5126" width="9.83203125" style="45" customWidth="1"/>
    <col min="5127" max="5128" width="11.33203125" style="45" customWidth="1"/>
    <col min="5129" max="5129" width="11.6640625" style="45" customWidth="1"/>
    <col min="5130" max="5130" width="8.6640625" style="45" customWidth="1"/>
    <col min="5131" max="5131" width="11.33203125" style="45" customWidth="1"/>
    <col min="5132" max="5375" width="9.33203125" style="45"/>
    <col min="5376" max="5376" width="80.5" style="45" customWidth="1"/>
    <col min="5377" max="5377" width="10" style="45" customWidth="1"/>
    <col min="5378" max="5378" width="14.5" style="45" customWidth="1"/>
    <col min="5379" max="5379" width="15.5" style="45" customWidth="1"/>
    <col min="5380" max="5382" width="9.83203125" style="45" customWidth="1"/>
    <col min="5383" max="5384" width="11.33203125" style="45" customWidth="1"/>
    <col min="5385" max="5385" width="11.6640625" style="45" customWidth="1"/>
    <col min="5386" max="5386" width="8.6640625" style="45" customWidth="1"/>
    <col min="5387" max="5387" width="11.33203125" style="45" customWidth="1"/>
    <col min="5388" max="5631" width="9.33203125" style="45"/>
    <col min="5632" max="5632" width="80.5" style="45" customWidth="1"/>
    <col min="5633" max="5633" width="10" style="45" customWidth="1"/>
    <col min="5634" max="5634" width="14.5" style="45" customWidth="1"/>
    <col min="5635" max="5635" width="15.5" style="45" customWidth="1"/>
    <col min="5636" max="5638" width="9.83203125" style="45" customWidth="1"/>
    <col min="5639" max="5640" width="11.33203125" style="45" customWidth="1"/>
    <col min="5641" max="5641" width="11.6640625" style="45" customWidth="1"/>
    <col min="5642" max="5642" width="8.6640625" style="45" customWidth="1"/>
    <col min="5643" max="5643" width="11.33203125" style="45" customWidth="1"/>
    <col min="5644" max="5887" width="9.33203125" style="45"/>
    <col min="5888" max="5888" width="80.5" style="45" customWidth="1"/>
    <col min="5889" max="5889" width="10" style="45" customWidth="1"/>
    <col min="5890" max="5890" width="14.5" style="45" customWidth="1"/>
    <col min="5891" max="5891" width="15.5" style="45" customWidth="1"/>
    <col min="5892" max="5894" width="9.83203125" style="45" customWidth="1"/>
    <col min="5895" max="5896" width="11.33203125" style="45" customWidth="1"/>
    <col min="5897" max="5897" width="11.6640625" style="45" customWidth="1"/>
    <col min="5898" max="5898" width="8.6640625" style="45" customWidth="1"/>
    <col min="5899" max="5899" width="11.33203125" style="45" customWidth="1"/>
    <col min="5900" max="6143" width="9.33203125" style="45"/>
    <col min="6144" max="6144" width="80.5" style="45" customWidth="1"/>
    <col min="6145" max="6145" width="10" style="45" customWidth="1"/>
    <col min="6146" max="6146" width="14.5" style="45" customWidth="1"/>
    <col min="6147" max="6147" width="15.5" style="45" customWidth="1"/>
    <col min="6148" max="6150" width="9.83203125" style="45" customWidth="1"/>
    <col min="6151" max="6152" width="11.33203125" style="45" customWidth="1"/>
    <col min="6153" max="6153" width="11.6640625" style="45" customWidth="1"/>
    <col min="6154" max="6154" width="8.6640625" style="45" customWidth="1"/>
    <col min="6155" max="6155" width="11.33203125" style="45" customWidth="1"/>
    <col min="6156" max="6399" width="9.33203125" style="45"/>
    <col min="6400" max="6400" width="80.5" style="45" customWidth="1"/>
    <col min="6401" max="6401" width="10" style="45" customWidth="1"/>
    <col min="6402" max="6402" width="14.5" style="45" customWidth="1"/>
    <col min="6403" max="6403" width="15.5" style="45" customWidth="1"/>
    <col min="6404" max="6406" width="9.83203125" style="45" customWidth="1"/>
    <col min="6407" max="6408" width="11.33203125" style="45" customWidth="1"/>
    <col min="6409" max="6409" width="11.6640625" style="45" customWidth="1"/>
    <col min="6410" max="6410" width="8.6640625" style="45" customWidth="1"/>
    <col min="6411" max="6411" width="11.33203125" style="45" customWidth="1"/>
    <col min="6412" max="6655" width="9.33203125" style="45"/>
    <col min="6656" max="6656" width="80.5" style="45" customWidth="1"/>
    <col min="6657" max="6657" width="10" style="45" customWidth="1"/>
    <col min="6658" max="6658" width="14.5" style="45" customWidth="1"/>
    <col min="6659" max="6659" width="15.5" style="45" customWidth="1"/>
    <col min="6660" max="6662" width="9.83203125" style="45" customWidth="1"/>
    <col min="6663" max="6664" width="11.33203125" style="45" customWidth="1"/>
    <col min="6665" max="6665" width="11.6640625" style="45" customWidth="1"/>
    <col min="6666" max="6666" width="8.6640625" style="45" customWidth="1"/>
    <col min="6667" max="6667" width="11.33203125" style="45" customWidth="1"/>
    <col min="6668" max="6911" width="9.33203125" style="45"/>
    <col min="6912" max="6912" width="80.5" style="45" customWidth="1"/>
    <col min="6913" max="6913" width="10" style="45" customWidth="1"/>
    <col min="6914" max="6914" width="14.5" style="45" customWidth="1"/>
    <col min="6915" max="6915" width="15.5" style="45" customWidth="1"/>
    <col min="6916" max="6918" width="9.83203125" style="45" customWidth="1"/>
    <col min="6919" max="6920" width="11.33203125" style="45" customWidth="1"/>
    <col min="6921" max="6921" width="11.6640625" style="45" customWidth="1"/>
    <col min="6922" max="6922" width="8.6640625" style="45" customWidth="1"/>
    <col min="6923" max="6923" width="11.33203125" style="45" customWidth="1"/>
    <col min="6924" max="7167" width="9.33203125" style="45"/>
    <col min="7168" max="7168" width="80.5" style="45" customWidth="1"/>
    <col min="7169" max="7169" width="10" style="45" customWidth="1"/>
    <col min="7170" max="7170" width="14.5" style="45" customWidth="1"/>
    <col min="7171" max="7171" width="15.5" style="45" customWidth="1"/>
    <col min="7172" max="7174" width="9.83203125" style="45" customWidth="1"/>
    <col min="7175" max="7176" width="11.33203125" style="45" customWidth="1"/>
    <col min="7177" max="7177" width="11.6640625" style="45" customWidth="1"/>
    <col min="7178" max="7178" width="8.6640625" style="45" customWidth="1"/>
    <col min="7179" max="7179" width="11.33203125" style="45" customWidth="1"/>
    <col min="7180" max="7423" width="9.33203125" style="45"/>
    <col min="7424" max="7424" width="80.5" style="45" customWidth="1"/>
    <col min="7425" max="7425" width="10" style="45" customWidth="1"/>
    <col min="7426" max="7426" width="14.5" style="45" customWidth="1"/>
    <col min="7427" max="7427" width="15.5" style="45" customWidth="1"/>
    <col min="7428" max="7430" width="9.83203125" style="45" customWidth="1"/>
    <col min="7431" max="7432" width="11.33203125" style="45" customWidth="1"/>
    <col min="7433" max="7433" width="11.6640625" style="45" customWidth="1"/>
    <col min="7434" max="7434" width="8.6640625" style="45" customWidth="1"/>
    <col min="7435" max="7435" width="11.33203125" style="45" customWidth="1"/>
    <col min="7436" max="7679" width="9.33203125" style="45"/>
    <col min="7680" max="7680" width="80.5" style="45" customWidth="1"/>
    <col min="7681" max="7681" width="10" style="45" customWidth="1"/>
    <col min="7682" max="7682" width="14.5" style="45" customWidth="1"/>
    <col min="7683" max="7683" width="15.5" style="45" customWidth="1"/>
    <col min="7684" max="7686" width="9.83203125" style="45" customWidth="1"/>
    <col min="7687" max="7688" width="11.33203125" style="45" customWidth="1"/>
    <col min="7689" max="7689" width="11.6640625" style="45" customWidth="1"/>
    <col min="7690" max="7690" width="8.6640625" style="45" customWidth="1"/>
    <col min="7691" max="7691" width="11.33203125" style="45" customWidth="1"/>
    <col min="7692" max="7935" width="9.33203125" style="45"/>
    <col min="7936" max="7936" width="80.5" style="45" customWidth="1"/>
    <col min="7937" max="7937" width="10" style="45" customWidth="1"/>
    <col min="7938" max="7938" width="14.5" style="45" customWidth="1"/>
    <col min="7939" max="7939" width="15.5" style="45" customWidth="1"/>
    <col min="7940" max="7942" width="9.83203125" style="45" customWidth="1"/>
    <col min="7943" max="7944" width="11.33203125" style="45" customWidth="1"/>
    <col min="7945" max="7945" width="11.6640625" style="45" customWidth="1"/>
    <col min="7946" max="7946" width="8.6640625" style="45" customWidth="1"/>
    <col min="7947" max="7947" width="11.33203125" style="45" customWidth="1"/>
    <col min="7948" max="8191" width="9.33203125" style="45"/>
    <col min="8192" max="8192" width="80.5" style="45" customWidth="1"/>
    <col min="8193" max="8193" width="10" style="45" customWidth="1"/>
    <col min="8194" max="8194" width="14.5" style="45" customWidth="1"/>
    <col min="8195" max="8195" width="15.5" style="45" customWidth="1"/>
    <col min="8196" max="8198" width="9.83203125" style="45" customWidth="1"/>
    <col min="8199" max="8200" width="11.33203125" style="45" customWidth="1"/>
    <col min="8201" max="8201" width="11.6640625" style="45" customWidth="1"/>
    <col min="8202" max="8202" width="8.6640625" style="45" customWidth="1"/>
    <col min="8203" max="8203" width="11.33203125" style="45" customWidth="1"/>
    <col min="8204" max="8447" width="9.33203125" style="45"/>
    <col min="8448" max="8448" width="80.5" style="45" customWidth="1"/>
    <col min="8449" max="8449" width="10" style="45" customWidth="1"/>
    <col min="8450" max="8450" width="14.5" style="45" customWidth="1"/>
    <col min="8451" max="8451" width="15.5" style="45" customWidth="1"/>
    <col min="8452" max="8454" width="9.83203125" style="45" customWidth="1"/>
    <col min="8455" max="8456" width="11.33203125" style="45" customWidth="1"/>
    <col min="8457" max="8457" width="11.6640625" style="45" customWidth="1"/>
    <col min="8458" max="8458" width="8.6640625" style="45" customWidth="1"/>
    <col min="8459" max="8459" width="11.33203125" style="45" customWidth="1"/>
    <col min="8460" max="8703" width="9.33203125" style="45"/>
    <col min="8704" max="8704" width="80.5" style="45" customWidth="1"/>
    <col min="8705" max="8705" width="10" style="45" customWidth="1"/>
    <col min="8706" max="8706" width="14.5" style="45" customWidth="1"/>
    <col min="8707" max="8707" width="15.5" style="45" customWidth="1"/>
    <col min="8708" max="8710" width="9.83203125" style="45" customWidth="1"/>
    <col min="8711" max="8712" width="11.33203125" style="45" customWidth="1"/>
    <col min="8713" max="8713" width="11.6640625" style="45" customWidth="1"/>
    <col min="8714" max="8714" width="8.6640625" style="45" customWidth="1"/>
    <col min="8715" max="8715" width="11.33203125" style="45" customWidth="1"/>
    <col min="8716" max="8959" width="9.33203125" style="45"/>
    <col min="8960" max="8960" width="80.5" style="45" customWidth="1"/>
    <col min="8961" max="8961" width="10" style="45" customWidth="1"/>
    <col min="8962" max="8962" width="14.5" style="45" customWidth="1"/>
    <col min="8963" max="8963" width="15.5" style="45" customWidth="1"/>
    <col min="8964" max="8966" width="9.83203125" style="45" customWidth="1"/>
    <col min="8967" max="8968" width="11.33203125" style="45" customWidth="1"/>
    <col min="8969" max="8969" width="11.6640625" style="45" customWidth="1"/>
    <col min="8970" max="8970" width="8.6640625" style="45" customWidth="1"/>
    <col min="8971" max="8971" width="11.33203125" style="45" customWidth="1"/>
    <col min="8972" max="9215" width="9.33203125" style="45"/>
    <col min="9216" max="9216" width="80.5" style="45" customWidth="1"/>
    <col min="9217" max="9217" width="10" style="45" customWidth="1"/>
    <col min="9218" max="9218" width="14.5" style="45" customWidth="1"/>
    <col min="9219" max="9219" width="15.5" style="45" customWidth="1"/>
    <col min="9220" max="9222" width="9.83203125" style="45" customWidth="1"/>
    <col min="9223" max="9224" width="11.33203125" style="45" customWidth="1"/>
    <col min="9225" max="9225" width="11.6640625" style="45" customWidth="1"/>
    <col min="9226" max="9226" width="8.6640625" style="45" customWidth="1"/>
    <col min="9227" max="9227" width="11.33203125" style="45" customWidth="1"/>
    <col min="9228" max="9471" width="9.33203125" style="45"/>
    <col min="9472" max="9472" width="80.5" style="45" customWidth="1"/>
    <col min="9473" max="9473" width="10" style="45" customWidth="1"/>
    <col min="9474" max="9474" width="14.5" style="45" customWidth="1"/>
    <col min="9475" max="9475" width="15.5" style="45" customWidth="1"/>
    <col min="9476" max="9478" width="9.83203125" style="45" customWidth="1"/>
    <col min="9479" max="9480" width="11.33203125" style="45" customWidth="1"/>
    <col min="9481" max="9481" width="11.6640625" style="45" customWidth="1"/>
    <col min="9482" max="9482" width="8.6640625" style="45" customWidth="1"/>
    <col min="9483" max="9483" width="11.33203125" style="45" customWidth="1"/>
    <col min="9484" max="9727" width="9.33203125" style="45"/>
    <col min="9728" max="9728" width="80.5" style="45" customWidth="1"/>
    <col min="9729" max="9729" width="10" style="45" customWidth="1"/>
    <col min="9730" max="9730" width="14.5" style="45" customWidth="1"/>
    <col min="9731" max="9731" width="15.5" style="45" customWidth="1"/>
    <col min="9732" max="9734" width="9.83203125" style="45" customWidth="1"/>
    <col min="9735" max="9736" width="11.33203125" style="45" customWidth="1"/>
    <col min="9737" max="9737" width="11.6640625" style="45" customWidth="1"/>
    <col min="9738" max="9738" width="8.6640625" style="45" customWidth="1"/>
    <col min="9739" max="9739" width="11.33203125" style="45" customWidth="1"/>
    <col min="9740" max="9983" width="9.33203125" style="45"/>
    <col min="9984" max="9984" width="80.5" style="45" customWidth="1"/>
    <col min="9985" max="9985" width="10" style="45" customWidth="1"/>
    <col min="9986" max="9986" width="14.5" style="45" customWidth="1"/>
    <col min="9987" max="9987" width="15.5" style="45" customWidth="1"/>
    <col min="9988" max="9990" width="9.83203125" style="45" customWidth="1"/>
    <col min="9991" max="9992" width="11.33203125" style="45" customWidth="1"/>
    <col min="9993" max="9993" width="11.6640625" style="45" customWidth="1"/>
    <col min="9994" max="9994" width="8.6640625" style="45" customWidth="1"/>
    <col min="9995" max="9995" width="11.33203125" style="45" customWidth="1"/>
    <col min="9996" max="10239" width="9.33203125" style="45"/>
    <col min="10240" max="10240" width="80.5" style="45" customWidth="1"/>
    <col min="10241" max="10241" width="10" style="45" customWidth="1"/>
    <col min="10242" max="10242" width="14.5" style="45" customWidth="1"/>
    <col min="10243" max="10243" width="15.5" style="45" customWidth="1"/>
    <col min="10244" max="10246" width="9.83203125" style="45" customWidth="1"/>
    <col min="10247" max="10248" width="11.33203125" style="45" customWidth="1"/>
    <col min="10249" max="10249" width="11.6640625" style="45" customWidth="1"/>
    <col min="10250" max="10250" width="8.6640625" style="45" customWidth="1"/>
    <col min="10251" max="10251" width="11.33203125" style="45" customWidth="1"/>
    <col min="10252" max="10495" width="9.33203125" style="45"/>
    <col min="10496" max="10496" width="80.5" style="45" customWidth="1"/>
    <col min="10497" max="10497" width="10" style="45" customWidth="1"/>
    <col min="10498" max="10498" width="14.5" style="45" customWidth="1"/>
    <col min="10499" max="10499" width="15.5" style="45" customWidth="1"/>
    <col min="10500" max="10502" width="9.83203125" style="45" customWidth="1"/>
    <col min="10503" max="10504" width="11.33203125" style="45" customWidth="1"/>
    <col min="10505" max="10505" width="11.6640625" style="45" customWidth="1"/>
    <col min="10506" max="10506" width="8.6640625" style="45" customWidth="1"/>
    <col min="10507" max="10507" width="11.33203125" style="45" customWidth="1"/>
    <col min="10508" max="10751" width="9.33203125" style="45"/>
    <col min="10752" max="10752" width="80.5" style="45" customWidth="1"/>
    <col min="10753" max="10753" width="10" style="45" customWidth="1"/>
    <col min="10754" max="10754" width="14.5" style="45" customWidth="1"/>
    <col min="10755" max="10755" width="15.5" style="45" customWidth="1"/>
    <col min="10756" max="10758" width="9.83203125" style="45" customWidth="1"/>
    <col min="10759" max="10760" width="11.33203125" style="45" customWidth="1"/>
    <col min="10761" max="10761" width="11.6640625" style="45" customWidth="1"/>
    <col min="10762" max="10762" width="8.6640625" style="45" customWidth="1"/>
    <col min="10763" max="10763" width="11.33203125" style="45" customWidth="1"/>
    <col min="10764" max="11007" width="9.33203125" style="45"/>
    <col min="11008" max="11008" width="80.5" style="45" customWidth="1"/>
    <col min="11009" max="11009" width="10" style="45" customWidth="1"/>
    <col min="11010" max="11010" width="14.5" style="45" customWidth="1"/>
    <col min="11011" max="11011" width="15.5" style="45" customWidth="1"/>
    <col min="11012" max="11014" width="9.83203125" style="45" customWidth="1"/>
    <col min="11015" max="11016" width="11.33203125" style="45" customWidth="1"/>
    <col min="11017" max="11017" width="11.6640625" style="45" customWidth="1"/>
    <col min="11018" max="11018" width="8.6640625" style="45" customWidth="1"/>
    <col min="11019" max="11019" width="11.33203125" style="45" customWidth="1"/>
    <col min="11020" max="11263" width="9.33203125" style="45"/>
    <col min="11264" max="11264" width="80.5" style="45" customWidth="1"/>
    <col min="11265" max="11265" width="10" style="45" customWidth="1"/>
    <col min="11266" max="11266" width="14.5" style="45" customWidth="1"/>
    <col min="11267" max="11267" width="15.5" style="45" customWidth="1"/>
    <col min="11268" max="11270" width="9.83203125" style="45" customWidth="1"/>
    <col min="11271" max="11272" width="11.33203125" style="45" customWidth="1"/>
    <col min="11273" max="11273" width="11.6640625" style="45" customWidth="1"/>
    <col min="11274" max="11274" width="8.6640625" style="45" customWidth="1"/>
    <col min="11275" max="11275" width="11.33203125" style="45" customWidth="1"/>
    <col min="11276" max="11519" width="9.33203125" style="45"/>
    <col min="11520" max="11520" width="80.5" style="45" customWidth="1"/>
    <col min="11521" max="11521" width="10" style="45" customWidth="1"/>
    <col min="11522" max="11522" width="14.5" style="45" customWidth="1"/>
    <col min="11523" max="11523" width="15.5" style="45" customWidth="1"/>
    <col min="11524" max="11526" width="9.83203125" style="45" customWidth="1"/>
    <col min="11527" max="11528" width="11.33203125" style="45" customWidth="1"/>
    <col min="11529" max="11529" width="11.6640625" style="45" customWidth="1"/>
    <col min="11530" max="11530" width="8.6640625" style="45" customWidth="1"/>
    <col min="11531" max="11531" width="11.33203125" style="45" customWidth="1"/>
    <col min="11532" max="11775" width="9.33203125" style="45"/>
    <col min="11776" max="11776" width="80.5" style="45" customWidth="1"/>
    <col min="11777" max="11777" width="10" style="45" customWidth="1"/>
    <col min="11778" max="11778" width="14.5" style="45" customWidth="1"/>
    <col min="11779" max="11779" width="15.5" style="45" customWidth="1"/>
    <col min="11780" max="11782" width="9.83203125" style="45" customWidth="1"/>
    <col min="11783" max="11784" width="11.33203125" style="45" customWidth="1"/>
    <col min="11785" max="11785" width="11.6640625" style="45" customWidth="1"/>
    <col min="11786" max="11786" width="8.6640625" style="45" customWidth="1"/>
    <col min="11787" max="11787" width="11.33203125" style="45" customWidth="1"/>
    <col min="11788" max="12031" width="9.33203125" style="45"/>
    <col min="12032" max="12032" width="80.5" style="45" customWidth="1"/>
    <col min="12033" max="12033" width="10" style="45" customWidth="1"/>
    <col min="12034" max="12034" width="14.5" style="45" customWidth="1"/>
    <col min="12035" max="12035" width="15.5" style="45" customWidth="1"/>
    <col min="12036" max="12038" width="9.83203125" style="45" customWidth="1"/>
    <col min="12039" max="12040" width="11.33203125" style="45" customWidth="1"/>
    <col min="12041" max="12041" width="11.6640625" style="45" customWidth="1"/>
    <col min="12042" max="12042" width="8.6640625" style="45" customWidth="1"/>
    <col min="12043" max="12043" width="11.33203125" style="45" customWidth="1"/>
    <col min="12044" max="12287" width="9.33203125" style="45"/>
    <col min="12288" max="12288" width="80.5" style="45" customWidth="1"/>
    <col min="12289" max="12289" width="10" style="45" customWidth="1"/>
    <col min="12290" max="12290" width="14.5" style="45" customWidth="1"/>
    <col min="12291" max="12291" width="15.5" style="45" customWidth="1"/>
    <col min="12292" max="12294" width="9.83203125" style="45" customWidth="1"/>
    <col min="12295" max="12296" width="11.33203125" style="45" customWidth="1"/>
    <col min="12297" max="12297" width="11.6640625" style="45" customWidth="1"/>
    <col min="12298" max="12298" width="8.6640625" style="45" customWidth="1"/>
    <col min="12299" max="12299" width="11.33203125" style="45" customWidth="1"/>
    <col min="12300" max="12543" width="9.33203125" style="45"/>
    <col min="12544" max="12544" width="80.5" style="45" customWidth="1"/>
    <col min="12545" max="12545" width="10" style="45" customWidth="1"/>
    <col min="12546" max="12546" width="14.5" style="45" customWidth="1"/>
    <col min="12547" max="12547" width="15.5" style="45" customWidth="1"/>
    <col min="12548" max="12550" width="9.83203125" style="45" customWidth="1"/>
    <col min="12551" max="12552" width="11.33203125" style="45" customWidth="1"/>
    <col min="12553" max="12553" width="11.6640625" style="45" customWidth="1"/>
    <col min="12554" max="12554" width="8.6640625" style="45" customWidth="1"/>
    <col min="12555" max="12555" width="11.33203125" style="45" customWidth="1"/>
    <col min="12556" max="12799" width="9.33203125" style="45"/>
    <col min="12800" max="12800" width="80.5" style="45" customWidth="1"/>
    <col min="12801" max="12801" width="10" style="45" customWidth="1"/>
    <col min="12802" max="12802" width="14.5" style="45" customWidth="1"/>
    <col min="12803" max="12803" width="15.5" style="45" customWidth="1"/>
    <col min="12804" max="12806" width="9.83203125" style="45" customWidth="1"/>
    <col min="12807" max="12808" width="11.33203125" style="45" customWidth="1"/>
    <col min="12809" max="12809" width="11.6640625" style="45" customWidth="1"/>
    <col min="12810" max="12810" width="8.6640625" style="45" customWidth="1"/>
    <col min="12811" max="12811" width="11.33203125" style="45" customWidth="1"/>
    <col min="12812" max="13055" width="9.33203125" style="45"/>
    <col min="13056" max="13056" width="80.5" style="45" customWidth="1"/>
    <col min="13057" max="13057" width="10" style="45" customWidth="1"/>
    <col min="13058" max="13058" width="14.5" style="45" customWidth="1"/>
    <col min="13059" max="13059" width="15.5" style="45" customWidth="1"/>
    <col min="13060" max="13062" width="9.83203125" style="45" customWidth="1"/>
    <col min="13063" max="13064" width="11.33203125" style="45" customWidth="1"/>
    <col min="13065" max="13065" width="11.6640625" style="45" customWidth="1"/>
    <col min="13066" max="13066" width="8.6640625" style="45" customWidth="1"/>
    <col min="13067" max="13067" width="11.33203125" style="45" customWidth="1"/>
    <col min="13068" max="13311" width="9.33203125" style="45"/>
    <col min="13312" max="13312" width="80.5" style="45" customWidth="1"/>
    <col min="13313" max="13313" width="10" style="45" customWidth="1"/>
    <col min="13314" max="13314" width="14.5" style="45" customWidth="1"/>
    <col min="13315" max="13315" width="15.5" style="45" customWidth="1"/>
    <col min="13316" max="13318" width="9.83203125" style="45" customWidth="1"/>
    <col min="13319" max="13320" width="11.33203125" style="45" customWidth="1"/>
    <col min="13321" max="13321" width="11.6640625" style="45" customWidth="1"/>
    <col min="13322" max="13322" width="8.6640625" style="45" customWidth="1"/>
    <col min="13323" max="13323" width="11.33203125" style="45" customWidth="1"/>
    <col min="13324" max="13567" width="9.33203125" style="45"/>
    <col min="13568" max="13568" width="80.5" style="45" customWidth="1"/>
    <col min="13569" max="13569" width="10" style="45" customWidth="1"/>
    <col min="13570" max="13570" width="14.5" style="45" customWidth="1"/>
    <col min="13571" max="13571" width="15.5" style="45" customWidth="1"/>
    <col min="13572" max="13574" width="9.83203125" style="45" customWidth="1"/>
    <col min="13575" max="13576" width="11.33203125" style="45" customWidth="1"/>
    <col min="13577" max="13577" width="11.6640625" style="45" customWidth="1"/>
    <col min="13578" max="13578" width="8.6640625" style="45" customWidth="1"/>
    <col min="13579" max="13579" width="11.33203125" style="45" customWidth="1"/>
    <col min="13580" max="13823" width="9.33203125" style="45"/>
    <col min="13824" max="13824" width="80.5" style="45" customWidth="1"/>
    <col min="13825" max="13825" width="10" style="45" customWidth="1"/>
    <col min="13826" max="13826" width="14.5" style="45" customWidth="1"/>
    <col min="13827" max="13827" width="15.5" style="45" customWidth="1"/>
    <col min="13828" max="13830" width="9.83203125" style="45" customWidth="1"/>
    <col min="13831" max="13832" width="11.33203125" style="45" customWidth="1"/>
    <col min="13833" max="13833" width="11.6640625" style="45" customWidth="1"/>
    <col min="13834" max="13834" width="8.6640625" style="45" customWidth="1"/>
    <col min="13835" max="13835" width="11.33203125" style="45" customWidth="1"/>
    <col min="13836" max="14079" width="9.33203125" style="45"/>
    <col min="14080" max="14080" width="80.5" style="45" customWidth="1"/>
    <col min="14081" max="14081" width="10" style="45" customWidth="1"/>
    <col min="14082" max="14082" width="14.5" style="45" customWidth="1"/>
    <col min="14083" max="14083" width="15.5" style="45" customWidth="1"/>
    <col min="14084" max="14086" width="9.83203125" style="45" customWidth="1"/>
    <col min="14087" max="14088" width="11.33203125" style="45" customWidth="1"/>
    <col min="14089" max="14089" width="11.6640625" style="45" customWidth="1"/>
    <col min="14090" max="14090" width="8.6640625" style="45" customWidth="1"/>
    <col min="14091" max="14091" width="11.33203125" style="45" customWidth="1"/>
    <col min="14092" max="14335" width="9.33203125" style="45"/>
    <col min="14336" max="14336" width="80.5" style="45" customWidth="1"/>
    <col min="14337" max="14337" width="10" style="45" customWidth="1"/>
    <col min="14338" max="14338" width="14.5" style="45" customWidth="1"/>
    <col min="14339" max="14339" width="15.5" style="45" customWidth="1"/>
    <col min="14340" max="14342" width="9.83203125" style="45" customWidth="1"/>
    <col min="14343" max="14344" width="11.33203125" style="45" customWidth="1"/>
    <col min="14345" max="14345" width="11.6640625" style="45" customWidth="1"/>
    <col min="14346" max="14346" width="8.6640625" style="45" customWidth="1"/>
    <col min="14347" max="14347" width="11.33203125" style="45" customWidth="1"/>
    <col min="14348" max="14591" width="9.33203125" style="45"/>
    <col min="14592" max="14592" width="80.5" style="45" customWidth="1"/>
    <col min="14593" max="14593" width="10" style="45" customWidth="1"/>
    <col min="14594" max="14594" width="14.5" style="45" customWidth="1"/>
    <col min="14595" max="14595" width="15.5" style="45" customWidth="1"/>
    <col min="14596" max="14598" width="9.83203125" style="45" customWidth="1"/>
    <col min="14599" max="14600" width="11.33203125" style="45" customWidth="1"/>
    <col min="14601" max="14601" width="11.6640625" style="45" customWidth="1"/>
    <col min="14602" max="14602" width="8.6640625" style="45" customWidth="1"/>
    <col min="14603" max="14603" width="11.33203125" style="45" customWidth="1"/>
    <col min="14604" max="14847" width="9.33203125" style="45"/>
    <col min="14848" max="14848" width="80.5" style="45" customWidth="1"/>
    <col min="14849" max="14849" width="10" style="45" customWidth="1"/>
    <col min="14850" max="14850" width="14.5" style="45" customWidth="1"/>
    <col min="14851" max="14851" width="15.5" style="45" customWidth="1"/>
    <col min="14852" max="14854" width="9.83203125" style="45" customWidth="1"/>
    <col min="14855" max="14856" width="11.33203125" style="45" customWidth="1"/>
    <col min="14857" max="14857" width="11.6640625" style="45" customWidth="1"/>
    <col min="14858" max="14858" width="8.6640625" style="45" customWidth="1"/>
    <col min="14859" max="14859" width="11.33203125" style="45" customWidth="1"/>
    <col min="14860" max="15103" width="9.33203125" style="45"/>
    <col min="15104" max="15104" width="80.5" style="45" customWidth="1"/>
    <col min="15105" max="15105" width="10" style="45" customWidth="1"/>
    <col min="15106" max="15106" width="14.5" style="45" customWidth="1"/>
    <col min="15107" max="15107" width="15.5" style="45" customWidth="1"/>
    <col min="15108" max="15110" width="9.83203125" style="45" customWidth="1"/>
    <col min="15111" max="15112" width="11.33203125" style="45" customWidth="1"/>
    <col min="15113" max="15113" width="11.6640625" style="45" customWidth="1"/>
    <col min="15114" max="15114" width="8.6640625" style="45" customWidth="1"/>
    <col min="15115" max="15115" width="11.33203125" style="45" customWidth="1"/>
    <col min="15116" max="15359" width="9.33203125" style="45"/>
    <col min="15360" max="15360" width="80.5" style="45" customWidth="1"/>
    <col min="15361" max="15361" width="10" style="45" customWidth="1"/>
    <col min="15362" max="15362" width="14.5" style="45" customWidth="1"/>
    <col min="15363" max="15363" width="15.5" style="45" customWidth="1"/>
    <col min="15364" max="15366" width="9.83203125" style="45" customWidth="1"/>
    <col min="15367" max="15368" width="11.33203125" style="45" customWidth="1"/>
    <col min="15369" max="15369" width="11.6640625" style="45" customWidth="1"/>
    <col min="15370" max="15370" width="8.6640625" style="45" customWidth="1"/>
    <col min="15371" max="15371" width="11.33203125" style="45" customWidth="1"/>
    <col min="15372" max="15615" width="9.33203125" style="45"/>
    <col min="15616" max="15616" width="80.5" style="45" customWidth="1"/>
    <col min="15617" max="15617" width="10" style="45" customWidth="1"/>
    <col min="15618" max="15618" width="14.5" style="45" customWidth="1"/>
    <col min="15619" max="15619" width="15.5" style="45" customWidth="1"/>
    <col min="15620" max="15622" width="9.83203125" style="45" customWidth="1"/>
    <col min="15623" max="15624" width="11.33203125" style="45" customWidth="1"/>
    <col min="15625" max="15625" width="11.6640625" style="45" customWidth="1"/>
    <col min="15626" max="15626" width="8.6640625" style="45" customWidth="1"/>
    <col min="15627" max="15627" width="11.33203125" style="45" customWidth="1"/>
    <col min="15628" max="15871" width="9.33203125" style="45"/>
    <col min="15872" max="15872" width="80.5" style="45" customWidth="1"/>
    <col min="15873" max="15873" width="10" style="45" customWidth="1"/>
    <col min="15874" max="15874" width="14.5" style="45" customWidth="1"/>
    <col min="15875" max="15875" width="15.5" style="45" customWidth="1"/>
    <col min="15876" max="15878" width="9.83203125" style="45" customWidth="1"/>
    <col min="15879" max="15880" width="11.33203125" style="45" customWidth="1"/>
    <col min="15881" max="15881" width="11.6640625" style="45" customWidth="1"/>
    <col min="15882" max="15882" width="8.6640625" style="45" customWidth="1"/>
    <col min="15883" max="15883" width="11.33203125" style="45" customWidth="1"/>
    <col min="15884" max="16127" width="9.33203125" style="45"/>
    <col min="16128" max="16128" width="80.5" style="45" customWidth="1"/>
    <col min="16129" max="16129" width="10" style="45" customWidth="1"/>
    <col min="16130" max="16130" width="14.5" style="45" customWidth="1"/>
    <col min="16131" max="16131" width="15.5" style="45" customWidth="1"/>
    <col min="16132" max="16134" width="9.83203125" style="45" customWidth="1"/>
    <col min="16135" max="16136" width="11.33203125" style="45" customWidth="1"/>
    <col min="16137" max="16137" width="11.6640625" style="45" customWidth="1"/>
    <col min="16138" max="16138" width="8.6640625" style="45" customWidth="1"/>
    <col min="16139" max="16139" width="11.33203125" style="45" customWidth="1"/>
    <col min="16140" max="16384" width="9.33203125" style="45"/>
  </cols>
  <sheetData>
    <row r="1" spans="1:12" x14ac:dyDescent="0.2">
      <c r="B1" s="45"/>
      <c r="I1" s="83" t="s">
        <v>151</v>
      </c>
    </row>
    <row r="3" spans="1:12" s="52" customFormat="1" ht="18.75" x14ac:dyDescent="0.2">
      <c r="B3" s="264" t="s">
        <v>103</v>
      </c>
      <c r="C3" s="264"/>
      <c r="D3" s="264"/>
      <c r="E3" s="264"/>
      <c r="F3" s="264"/>
      <c r="G3" s="264"/>
      <c r="H3" s="264"/>
      <c r="I3" s="264"/>
      <c r="J3" s="49"/>
      <c r="K3" s="50"/>
      <c r="L3" s="51"/>
    </row>
    <row r="4" spans="1:12" s="60" customFormat="1" x14ac:dyDescent="0.2">
      <c r="B4" s="53"/>
      <c r="C4" s="53"/>
      <c r="D4" s="53"/>
      <c r="E4" s="54"/>
      <c r="F4" s="55"/>
      <c r="G4" s="56"/>
      <c r="H4" s="56"/>
      <c r="I4" s="55"/>
      <c r="J4" s="57"/>
      <c r="K4" s="58"/>
      <c r="L4" s="59"/>
    </row>
    <row r="5" spans="1:12" s="60" customFormat="1" ht="13.5" customHeight="1" x14ac:dyDescent="0.2">
      <c r="B5" s="61"/>
      <c r="C5" s="62"/>
      <c r="D5" s="221" t="s">
        <v>188</v>
      </c>
      <c r="E5" s="221" t="s">
        <v>104</v>
      </c>
      <c r="F5" s="58"/>
      <c r="G5" s="63"/>
      <c r="H5" s="63"/>
      <c r="I5" s="64"/>
      <c r="J5" s="65"/>
      <c r="K5" s="66"/>
      <c r="L5" s="59"/>
    </row>
    <row r="6" spans="1:12" s="60" customFormat="1" ht="18.75" customHeight="1" x14ac:dyDescent="0.2">
      <c r="B6" s="265" t="s">
        <v>243</v>
      </c>
      <c r="C6" s="268" t="s">
        <v>221</v>
      </c>
      <c r="D6" s="270" t="s">
        <v>222</v>
      </c>
      <c r="E6" s="272" t="s">
        <v>223</v>
      </c>
      <c r="F6" s="267" t="s">
        <v>157</v>
      </c>
      <c r="G6" s="267"/>
      <c r="H6" s="267"/>
      <c r="I6" s="262" t="s">
        <v>227</v>
      </c>
      <c r="J6" s="67"/>
      <c r="K6" s="68"/>
      <c r="L6" s="59"/>
    </row>
    <row r="7" spans="1:12" s="59" customFormat="1" ht="15" customHeight="1" x14ac:dyDescent="0.2">
      <c r="B7" s="266"/>
      <c r="C7" s="269"/>
      <c r="D7" s="271"/>
      <c r="E7" s="273"/>
      <c r="F7" s="205" t="s">
        <v>105</v>
      </c>
      <c r="G7" s="205" t="s">
        <v>106</v>
      </c>
      <c r="H7" s="205" t="s">
        <v>187</v>
      </c>
      <c r="I7" s="263"/>
      <c r="J7" s="69"/>
      <c r="K7" s="68"/>
    </row>
    <row r="8" spans="1:12" s="60" customFormat="1" ht="19.5" customHeight="1" x14ac:dyDescent="0.2">
      <c r="B8" s="206" t="s">
        <v>225</v>
      </c>
      <c r="C8" s="207">
        <v>1998</v>
      </c>
      <c r="D8" s="208" t="s">
        <v>107</v>
      </c>
      <c r="E8" s="209">
        <v>539</v>
      </c>
      <c r="F8" s="210">
        <v>312</v>
      </c>
      <c r="G8" s="210">
        <v>297</v>
      </c>
      <c r="H8" s="210">
        <v>0</v>
      </c>
      <c r="I8" s="211">
        <v>2022</v>
      </c>
      <c r="J8" s="70"/>
      <c r="K8" s="71"/>
      <c r="L8" s="59"/>
    </row>
    <row r="9" spans="1:12" s="60" customFormat="1" ht="19.5" customHeight="1" x14ac:dyDescent="0.2">
      <c r="B9" s="212" t="s">
        <v>224</v>
      </c>
      <c r="C9" s="207">
        <v>2018</v>
      </c>
      <c r="D9" s="213" t="s">
        <v>170</v>
      </c>
      <c r="E9" s="214">
        <v>0</v>
      </c>
      <c r="F9" s="215"/>
      <c r="G9" s="214"/>
      <c r="H9" s="214"/>
      <c r="I9" s="216"/>
      <c r="J9" s="72"/>
      <c r="K9" s="71"/>
      <c r="L9" s="59"/>
    </row>
    <row r="10" spans="1:12" s="60" customFormat="1" ht="18" customHeight="1" x14ac:dyDescent="0.2">
      <c r="B10" s="217" t="s">
        <v>220</v>
      </c>
      <c r="C10" s="218"/>
      <c r="D10" s="219"/>
      <c r="E10" s="219">
        <f>SUM(E8:E9)</f>
        <v>539</v>
      </c>
      <c r="F10" s="219">
        <f t="shared" ref="F10:H10" si="0">SUM(F8:F9)</f>
        <v>312</v>
      </c>
      <c r="G10" s="219">
        <f t="shared" si="0"/>
        <v>297</v>
      </c>
      <c r="H10" s="219">
        <f t="shared" si="0"/>
        <v>0</v>
      </c>
      <c r="I10" s="220"/>
      <c r="J10" s="73"/>
      <c r="K10" s="73"/>
      <c r="L10" s="59"/>
    </row>
    <row r="11" spans="1:12" s="60" customFormat="1" x14ac:dyDescent="0.2">
      <c r="B11" s="74"/>
      <c r="C11" s="75"/>
      <c r="D11" s="73"/>
      <c r="E11" s="73"/>
      <c r="F11" s="73"/>
      <c r="G11" s="73"/>
      <c r="H11" s="73"/>
      <c r="I11" s="73"/>
      <c r="J11" s="73"/>
      <c r="K11" s="73"/>
      <c r="L11" s="59"/>
    </row>
    <row r="12" spans="1:12" x14ac:dyDescent="0.2">
      <c r="A12" s="99"/>
      <c r="B12" s="111" t="s">
        <v>108</v>
      </c>
      <c r="C12" s="100"/>
      <c r="E12" s="76"/>
      <c r="J12" s="45"/>
      <c r="K12" s="77"/>
    </row>
    <row r="13" spans="1:12" x14ac:dyDescent="0.2">
      <c r="A13" s="99"/>
      <c r="B13" s="100" t="s">
        <v>125</v>
      </c>
      <c r="C13" s="100"/>
      <c r="J13" s="45"/>
      <c r="K13" s="77"/>
    </row>
    <row r="14" spans="1:12" x14ac:dyDescent="0.2">
      <c r="A14" s="99"/>
      <c r="B14" s="100" t="s">
        <v>229</v>
      </c>
      <c r="C14" s="100"/>
      <c r="J14" s="45"/>
      <c r="K14" s="77"/>
    </row>
    <row r="15" spans="1:12" x14ac:dyDescent="0.2">
      <c r="A15" s="99"/>
      <c r="B15" s="100" t="s">
        <v>195</v>
      </c>
      <c r="C15" s="100"/>
      <c r="J15" s="45"/>
      <c r="K15" s="77"/>
    </row>
    <row r="16" spans="1:12" x14ac:dyDescent="0.2">
      <c r="A16" s="99"/>
      <c r="B16" s="100" t="s">
        <v>230</v>
      </c>
      <c r="C16" s="100"/>
      <c r="J16" s="45"/>
      <c r="K16" s="77"/>
    </row>
    <row r="17" spans="1:11" x14ac:dyDescent="0.2">
      <c r="A17" s="99"/>
      <c r="B17" s="100"/>
      <c r="C17" s="100"/>
      <c r="J17" s="45"/>
      <c r="K17" s="77"/>
    </row>
    <row r="18" spans="1:11" x14ac:dyDescent="0.2">
      <c r="A18" s="99"/>
      <c r="B18" s="100"/>
      <c r="C18" s="100"/>
      <c r="J18" s="45"/>
      <c r="K18" s="77"/>
    </row>
    <row r="19" spans="1:11" x14ac:dyDescent="0.2">
      <c r="E19" s="78"/>
      <c r="G19" s="47"/>
      <c r="H19" s="47"/>
      <c r="J19" s="45"/>
      <c r="K19" s="77"/>
    </row>
    <row r="20" spans="1:11" x14ac:dyDescent="0.2">
      <c r="E20" s="78"/>
      <c r="J20" s="45"/>
      <c r="K20" s="77"/>
    </row>
    <row r="21" spans="1:11" x14ac:dyDescent="0.2">
      <c r="J21" s="45"/>
      <c r="K21" s="77"/>
    </row>
    <row r="22" spans="1:11" x14ac:dyDescent="0.2">
      <c r="J22" s="45"/>
      <c r="K22" s="77"/>
    </row>
    <row r="23" spans="1:11" x14ac:dyDescent="0.2">
      <c r="J23" s="45"/>
      <c r="K23" s="77"/>
    </row>
    <row r="24" spans="1:11" x14ac:dyDescent="0.2">
      <c r="J24" s="45"/>
      <c r="K24" s="77"/>
    </row>
    <row r="25" spans="1:11" x14ac:dyDescent="0.2">
      <c r="J25" s="45"/>
      <c r="K25" s="77"/>
    </row>
    <row r="26" spans="1:11" x14ac:dyDescent="0.2">
      <c r="B26" s="45"/>
      <c r="C26" s="45"/>
      <c r="D26" s="45"/>
      <c r="E26" s="45"/>
      <c r="F26" s="45"/>
      <c r="G26" s="45"/>
      <c r="H26" s="45"/>
      <c r="I26" s="45"/>
      <c r="J26" s="45"/>
      <c r="K26" s="77"/>
    </row>
    <row r="27" spans="1:11" x14ac:dyDescent="0.2">
      <c r="B27" s="45"/>
      <c r="C27" s="45"/>
      <c r="D27" s="45"/>
      <c r="E27" s="45"/>
      <c r="F27" s="45"/>
      <c r="G27" s="45"/>
      <c r="H27" s="45"/>
      <c r="I27" s="45"/>
      <c r="J27" s="45"/>
      <c r="K27" s="77"/>
    </row>
    <row r="28" spans="1:11" x14ac:dyDescent="0.2">
      <c r="B28" s="45"/>
      <c r="C28" s="45"/>
      <c r="D28" s="45"/>
      <c r="E28" s="45"/>
      <c r="F28" s="45"/>
      <c r="G28" s="45"/>
      <c r="H28" s="45"/>
      <c r="I28" s="45"/>
      <c r="J28" s="45"/>
      <c r="K28" s="77"/>
    </row>
    <row r="29" spans="1:11" x14ac:dyDescent="0.2">
      <c r="B29" s="45"/>
      <c r="C29" s="45"/>
      <c r="D29" s="45"/>
      <c r="E29" s="45"/>
      <c r="F29" s="45"/>
      <c r="G29" s="45"/>
      <c r="H29" s="45"/>
      <c r="I29" s="45"/>
      <c r="J29" s="45"/>
      <c r="K29" s="77"/>
    </row>
    <row r="30" spans="1:11" x14ac:dyDescent="0.2">
      <c r="B30" s="45"/>
      <c r="C30" s="45"/>
      <c r="D30" s="45"/>
      <c r="E30" s="45"/>
      <c r="F30" s="45"/>
      <c r="G30" s="45"/>
      <c r="H30" s="45"/>
      <c r="I30" s="45"/>
      <c r="J30" s="45"/>
      <c r="K30" s="77"/>
    </row>
    <row r="31" spans="1:11" x14ac:dyDescent="0.2">
      <c r="B31" s="45"/>
      <c r="C31" s="45"/>
      <c r="D31" s="45"/>
      <c r="E31" s="45"/>
      <c r="F31" s="45"/>
      <c r="G31" s="45"/>
      <c r="H31" s="45"/>
      <c r="I31" s="45"/>
      <c r="J31" s="45"/>
      <c r="K31" s="77"/>
    </row>
    <row r="32" spans="1:11" x14ac:dyDescent="0.2">
      <c r="B32" s="45"/>
      <c r="C32" s="45"/>
      <c r="D32" s="45"/>
      <c r="E32" s="45"/>
      <c r="F32" s="45"/>
      <c r="G32" s="45"/>
      <c r="H32" s="45"/>
      <c r="I32" s="45"/>
      <c r="J32" s="45"/>
      <c r="K32" s="77"/>
    </row>
    <row r="33" spans="2:11" x14ac:dyDescent="0.2">
      <c r="B33" s="45"/>
      <c r="C33" s="45"/>
      <c r="D33" s="45"/>
      <c r="E33" s="45"/>
      <c r="F33" s="45"/>
      <c r="G33" s="45"/>
      <c r="H33" s="45"/>
      <c r="I33" s="45"/>
      <c r="J33" s="45"/>
      <c r="K33" s="77"/>
    </row>
    <row r="34" spans="2:11" x14ac:dyDescent="0.2">
      <c r="B34" s="45"/>
      <c r="C34" s="45"/>
      <c r="D34" s="45"/>
      <c r="E34" s="45"/>
      <c r="F34" s="45"/>
      <c r="G34" s="45"/>
      <c r="H34" s="45"/>
      <c r="I34" s="45"/>
      <c r="J34" s="45"/>
      <c r="K34" s="77"/>
    </row>
    <row r="35" spans="2:11" x14ac:dyDescent="0.2">
      <c r="B35" s="45"/>
      <c r="C35" s="45"/>
      <c r="D35" s="45"/>
      <c r="E35" s="45"/>
      <c r="F35" s="45"/>
      <c r="G35" s="45"/>
      <c r="H35" s="45"/>
      <c r="I35" s="45"/>
      <c r="J35" s="45"/>
      <c r="K35" s="77"/>
    </row>
    <row r="36" spans="2:11" x14ac:dyDescent="0.2">
      <c r="B36" s="45"/>
      <c r="C36" s="45"/>
      <c r="D36" s="45"/>
      <c r="E36" s="45"/>
      <c r="F36" s="45"/>
      <c r="G36" s="45"/>
      <c r="H36" s="45"/>
      <c r="I36" s="45"/>
      <c r="J36" s="45"/>
      <c r="K36" s="77"/>
    </row>
    <row r="37" spans="2:11" x14ac:dyDescent="0.2">
      <c r="B37" s="45"/>
      <c r="C37" s="45"/>
      <c r="D37" s="45"/>
      <c r="E37" s="45"/>
      <c r="F37" s="45"/>
      <c r="G37" s="45"/>
      <c r="H37" s="45"/>
      <c r="I37" s="45"/>
      <c r="J37" s="45"/>
      <c r="K37" s="77"/>
    </row>
    <row r="38" spans="2:11" x14ac:dyDescent="0.2">
      <c r="B38" s="45"/>
      <c r="C38" s="45"/>
      <c r="D38" s="45"/>
      <c r="E38" s="45"/>
      <c r="F38" s="45"/>
      <c r="G38" s="45"/>
      <c r="H38" s="45"/>
      <c r="I38" s="45"/>
      <c r="J38" s="45"/>
      <c r="K38" s="77"/>
    </row>
    <row r="39" spans="2:11" x14ac:dyDescent="0.2">
      <c r="B39" s="45"/>
      <c r="C39" s="45"/>
      <c r="D39" s="45"/>
      <c r="E39" s="45"/>
      <c r="F39" s="45"/>
      <c r="G39" s="45"/>
      <c r="H39" s="45"/>
      <c r="I39" s="45"/>
      <c r="J39" s="45"/>
      <c r="K39" s="77"/>
    </row>
    <row r="40" spans="2:11" x14ac:dyDescent="0.2">
      <c r="B40" s="45"/>
      <c r="C40" s="45"/>
      <c r="D40" s="45"/>
      <c r="E40" s="45"/>
      <c r="F40" s="45"/>
      <c r="G40" s="45"/>
      <c r="H40" s="45"/>
      <c r="I40" s="45"/>
      <c r="J40" s="45"/>
      <c r="K40" s="77"/>
    </row>
    <row r="41" spans="2:11" x14ac:dyDescent="0.2">
      <c r="B41" s="45"/>
      <c r="C41" s="45"/>
      <c r="D41" s="45"/>
      <c r="E41" s="45"/>
      <c r="F41" s="45"/>
      <c r="G41" s="45"/>
      <c r="H41" s="45"/>
      <c r="I41" s="45"/>
      <c r="J41" s="45"/>
      <c r="K41" s="77"/>
    </row>
    <row r="42" spans="2:11" x14ac:dyDescent="0.2">
      <c r="B42" s="45"/>
      <c r="C42" s="45"/>
      <c r="D42" s="45"/>
      <c r="E42" s="45"/>
      <c r="F42" s="45"/>
      <c r="G42" s="45"/>
      <c r="H42" s="45"/>
      <c r="I42" s="45"/>
      <c r="J42" s="45"/>
      <c r="K42" s="77"/>
    </row>
    <row r="43" spans="2:11" x14ac:dyDescent="0.2">
      <c r="B43" s="45"/>
      <c r="C43" s="45"/>
      <c r="D43" s="45"/>
      <c r="E43" s="45"/>
      <c r="F43" s="45"/>
      <c r="G43" s="45"/>
      <c r="H43" s="45"/>
      <c r="I43" s="45"/>
      <c r="J43" s="45"/>
      <c r="K43" s="77"/>
    </row>
    <row r="44" spans="2:11" x14ac:dyDescent="0.2">
      <c r="B44" s="45"/>
      <c r="C44" s="45"/>
      <c r="D44" s="45"/>
      <c r="E44" s="45"/>
      <c r="F44" s="45"/>
      <c r="G44" s="45"/>
      <c r="H44" s="45"/>
      <c r="I44" s="45"/>
      <c r="J44" s="45"/>
      <c r="K44" s="77"/>
    </row>
    <row r="45" spans="2:11" x14ac:dyDescent="0.2">
      <c r="B45" s="45"/>
      <c r="C45" s="45"/>
      <c r="D45" s="45"/>
      <c r="E45" s="45"/>
      <c r="F45" s="45"/>
      <c r="G45" s="45"/>
      <c r="H45" s="45"/>
      <c r="I45" s="45"/>
      <c r="J45" s="45"/>
      <c r="K45" s="77"/>
    </row>
    <row r="46" spans="2:11" x14ac:dyDescent="0.2">
      <c r="B46" s="45"/>
      <c r="C46" s="45"/>
      <c r="D46" s="45"/>
      <c r="E46" s="45"/>
      <c r="F46" s="45"/>
      <c r="G46" s="45"/>
      <c r="H46" s="45"/>
      <c r="I46" s="45"/>
      <c r="J46" s="45"/>
      <c r="K46" s="77"/>
    </row>
    <row r="47" spans="2:11" x14ac:dyDescent="0.2">
      <c r="B47" s="45"/>
      <c r="C47" s="45"/>
      <c r="D47" s="45"/>
      <c r="E47" s="45"/>
      <c r="F47" s="45"/>
      <c r="G47" s="45"/>
      <c r="H47" s="45"/>
      <c r="I47" s="45"/>
      <c r="J47" s="45"/>
      <c r="K47" s="77"/>
    </row>
    <row r="48" spans="2:11" x14ac:dyDescent="0.2">
      <c r="B48" s="45"/>
      <c r="C48" s="45"/>
      <c r="D48" s="45"/>
      <c r="E48" s="45"/>
      <c r="F48" s="45"/>
      <c r="G48" s="45"/>
      <c r="H48" s="45"/>
      <c r="I48" s="45"/>
    </row>
    <row r="49" spans="2:9" x14ac:dyDescent="0.2">
      <c r="B49" s="45"/>
      <c r="C49" s="45"/>
      <c r="D49" s="45"/>
      <c r="E49" s="45"/>
      <c r="F49" s="45"/>
      <c r="G49" s="45"/>
      <c r="H49" s="45"/>
      <c r="I49" s="45"/>
    </row>
    <row r="50" spans="2:9" x14ac:dyDescent="0.2">
      <c r="B50" s="45"/>
      <c r="C50" s="45"/>
      <c r="D50" s="45"/>
      <c r="E50" s="45"/>
      <c r="F50" s="45"/>
      <c r="G50" s="45"/>
      <c r="H50" s="45"/>
      <c r="I50" s="45"/>
    </row>
    <row r="51" spans="2:9" x14ac:dyDescent="0.2">
      <c r="B51" s="45"/>
      <c r="C51" s="45"/>
      <c r="D51" s="45"/>
      <c r="E51" s="45"/>
      <c r="F51" s="45"/>
      <c r="G51" s="45"/>
      <c r="H51" s="45"/>
      <c r="I51" s="45"/>
    </row>
    <row r="52" spans="2:9" x14ac:dyDescent="0.2">
      <c r="B52" s="45"/>
      <c r="C52" s="45"/>
      <c r="D52" s="45"/>
      <c r="E52" s="45"/>
      <c r="F52" s="45"/>
      <c r="G52" s="45"/>
      <c r="H52" s="45"/>
      <c r="I52" s="45"/>
    </row>
    <row r="53" spans="2:9" x14ac:dyDescent="0.2">
      <c r="B53" s="45"/>
      <c r="C53" s="45"/>
      <c r="D53" s="45"/>
      <c r="E53" s="45"/>
      <c r="F53" s="45"/>
      <c r="G53" s="45"/>
      <c r="H53" s="45"/>
      <c r="I53" s="45"/>
    </row>
    <row r="54" spans="2:9" x14ac:dyDescent="0.2">
      <c r="B54" s="45"/>
      <c r="C54" s="45"/>
      <c r="D54" s="45"/>
      <c r="E54" s="45"/>
      <c r="F54" s="45"/>
      <c r="G54" s="45"/>
      <c r="H54" s="45"/>
      <c r="I54" s="45"/>
    </row>
    <row r="55" spans="2:9" x14ac:dyDescent="0.2">
      <c r="B55" s="45"/>
      <c r="C55" s="45"/>
      <c r="D55" s="45"/>
      <c r="E55" s="45"/>
      <c r="F55" s="45"/>
      <c r="G55" s="45"/>
      <c r="H55" s="45"/>
      <c r="I55" s="45"/>
    </row>
    <row r="56" spans="2:9" x14ac:dyDescent="0.2">
      <c r="B56" s="45"/>
      <c r="C56" s="45"/>
      <c r="D56" s="45"/>
      <c r="E56" s="45"/>
      <c r="F56" s="45"/>
      <c r="G56" s="45"/>
      <c r="H56" s="45"/>
      <c r="I56" s="45"/>
    </row>
    <row r="57" spans="2:9" x14ac:dyDescent="0.2">
      <c r="B57" s="45"/>
      <c r="C57" s="45"/>
      <c r="D57" s="45"/>
      <c r="E57" s="45"/>
      <c r="F57" s="45"/>
      <c r="G57" s="45"/>
      <c r="H57" s="45"/>
      <c r="I57" s="45"/>
    </row>
  </sheetData>
  <mergeCells count="7">
    <mergeCell ref="I6:I7"/>
    <mergeCell ref="B3:I3"/>
    <mergeCell ref="B6:B7"/>
    <mergeCell ref="F6:H6"/>
    <mergeCell ref="C6:C7"/>
    <mergeCell ref="D6:D7"/>
    <mergeCell ref="E6:E7"/>
  </mergeCells>
  <pageMargins left="0.7" right="0.7" top="0.78740157499999996" bottom="0.78740157499999996" header="0.3" footer="0.3"/>
  <pageSetup paperSize="9" scale="92" orientation="landscape" r:id="rId1"/>
  <ignoredErrors>
    <ignoredError sqref="F7:H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7"/>
  <sheetViews>
    <sheetView showGridLines="0" tabSelected="1" topLeftCell="A19" zoomScale="90" zoomScaleNormal="90" workbookViewId="0">
      <selection activeCell="I1" sqref="I1"/>
    </sheetView>
  </sheetViews>
  <sheetFormatPr defaultColWidth="9.1640625" defaultRowHeight="12.75" x14ac:dyDescent="0.2"/>
  <cols>
    <col min="1" max="1" width="9.1640625" style="82"/>
    <col min="2" max="2" width="74.6640625" style="82" customWidth="1"/>
    <col min="3" max="3" width="16.83203125" style="82" customWidth="1"/>
    <col min="4" max="4" width="16.83203125" style="82" bestFit="1" customWidth="1"/>
    <col min="5" max="5" width="15.6640625" style="82" bestFit="1" customWidth="1"/>
    <col min="6" max="6" width="16.33203125" style="82" bestFit="1" customWidth="1"/>
    <col min="7" max="7" width="16.5" style="82" customWidth="1"/>
    <col min="8" max="8" width="15.1640625" style="82" bestFit="1" customWidth="1"/>
    <col min="9" max="9" width="16.83203125" style="82" customWidth="1"/>
    <col min="10" max="12" width="9.1640625" style="82" customWidth="1"/>
    <col min="13" max="16384" width="9.1640625" style="82"/>
  </cols>
  <sheetData>
    <row r="1" spans="2:11" ht="15.75" x14ac:dyDescent="0.25">
      <c r="F1" s="83"/>
      <c r="G1" s="84"/>
      <c r="H1" s="85"/>
      <c r="I1" s="83" t="s">
        <v>158</v>
      </c>
    </row>
    <row r="3" spans="2:11" ht="18.75" x14ac:dyDescent="0.3">
      <c r="B3" s="274" t="s">
        <v>171</v>
      </c>
      <c r="C3" s="274"/>
      <c r="D3" s="274"/>
      <c r="E3" s="274"/>
      <c r="F3" s="274"/>
      <c r="G3" s="274"/>
      <c r="H3" s="274"/>
      <c r="I3" s="274"/>
      <c r="J3" s="86"/>
      <c r="K3" s="86"/>
    </row>
    <row r="4" spans="2:11" x14ac:dyDescent="0.2">
      <c r="B4" s="119"/>
      <c r="C4" s="103"/>
      <c r="D4" s="103"/>
      <c r="E4" s="103"/>
      <c r="F4" s="103"/>
      <c r="G4" s="103"/>
      <c r="H4" s="103"/>
      <c r="I4" s="103"/>
    </row>
    <row r="5" spans="2:11" x14ac:dyDescent="0.2">
      <c r="B5" s="87"/>
      <c r="I5" s="83" t="s">
        <v>51</v>
      </c>
    </row>
    <row r="6" spans="2:11" ht="51" customHeight="1" x14ac:dyDescent="0.2">
      <c r="B6" s="222" t="s">
        <v>226</v>
      </c>
      <c r="C6" s="223" t="s">
        <v>220</v>
      </c>
      <c r="D6" s="223" t="s">
        <v>209</v>
      </c>
      <c r="E6" s="223" t="s">
        <v>109</v>
      </c>
      <c r="F6" s="223" t="s">
        <v>241</v>
      </c>
      <c r="G6" s="223" t="s">
        <v>210</v>
      </c>
      <c r="H6" s="223" t="s">
        <v>211</v>
      </c>
      <c r="I6" s="224" t="s">
        <v>212</v>
      </c>
    </row>
    <row r="7" spans="2:11" ht="21.95" customHeight="1" x14ac:dyDescent="0.2">
      <c r="B7" s="225" t="s">
        <v>110</v>
      </c>
      <c r="C7" s="226">
        <v>174656539826</v>
      </c>
      <c r="D7" s="226">
        <v>127502256970</v>
      </c>
      <c r="E7" s="226">
        <v>40190522621</v>
      </c>
      <c r="F7" s="226">
        <v>1267870855</v>
      </c>
      <c r="G7" s="226">
        <v>75889380</v>
      </c>
      <c r="H7" s="226">
        <v>2040000000</v>
      </c>
      <c r="I7" s="227">
        <v>3580000000</v>
      </c>
    </row>
    <row r="8" spans="2:11" ht="21.95" customHeight="1" x14ac:dyDescent="0.2">
      <c r="B8" s="228" t="s">
        <v>111</v>
      </c>
      <c r="C8" s="226">
        <v>20767300000</v>
      </c>
      <c r="D8" s="229">
        <v>19500000000</v>
      </c>
      <c r="E8" s="229"/>
      <c r="F8" s="229">
        <v>200000000</v>
      </c>
      <c r="G8" s="229"/>
      <c r="H8" s="229"/>
      <c r="I8" s="230">
        <v>1067300000</v>
      </c>
      <c r="J8" s="88"/>
      <c r="K8" s="88"/>
    </row>
    <row r="9" spans="2:11" ht="21.95" customHeight="1" x14ac:dyDescent="0.2">
      <c r="B9" s="228" t="s">
        <v>112</v>
      </c>
      <c r="C9" s="226">
        <v>13827000000</v>
      </c>
      <c r="D9" s="229">
        <v>12500000000</v>
      </c>
      <c r="E9" s="229">
        <v>226800000</v>
      </c>
      <c r="F9" s="229">
        <v>60000000</v>
      </c>
      <c r="G9" s="229">
        <v>38500000</v>
      </c>
      <c r="H9" s="229">
        <v>791000000</v>
      </c>
      <c r="I9" s="230">
        <v>210700000</v>
      </c>
      <c r="J9" s="88"/>
    </row>
    <row r="10" spans="2:11" ht="21.95" customHeight="1" x14ac:dyDescent="0.2">
      <c r="B10" s="228" t="s">
        <v>113</v>
      </c>
      <c r="C10" s="226">
        <v>0</v>
      </c>
      <c r="D10" s="229"/>
      <c r="E10" s="229"/>
      <c r="F10" s="229"/>
      <c r="G10" s="229"/>
      <c r="H10" s="229"/>
      <c r="I10" s="230"/>
      <c r="J10" s="88"/>
    </row>
    <row r="11" spans="2:11" ht="21.95" customHeight="1" x14ac:dyDescent="0.2">
      <c r="B11" s="228" t="s">
        <v>114</v>
      </c>
      <c r="C11" s="226">
        <v>904300000</v>
      </c>
      <c r="D11" s="229"/>
      <c r="E11" s="229"/>
      <c r="F11" s="229"/>
      <c r="G11" s="229"/>
      <c r="H11" s="229">
        <v>700000000</v>
      </c>
      <c r="I11" s="230">
        <v>204300000</v>
      </c>
      <c r="J11" s="88"/>
    </row>
    <row r="12" spans="2:11" ht="21.95" customHeight="1" x14ac:dyDescent="0.2">
      <c r="B12" s="228" t="s">
        <v>115</v>
      </c>
      <c r="C12" s="226">
        <v>12500000000</v>
      </c>
      <c r="D12" s="229">
        <v>12500000000</v>
      </c>
      <c r="E12" s="229"/>
      <c r="F12" s="229"/>
      <c r="G12" s="229"/>
      <c r="H12" s="229"/>
      <c r="I12" s="230"/>
      <c r="J12" s="88"/>
    </row>
    <row r="13" spans="2:11" ht="21.95" customHeight="1" x14ac:dyDescent="0.2">
      <c r="B13" s="225" t="s">
        <v>116</v>
      </c>
      <c r="C13" s="226">
        <v>140062239826</v>
      </c>
      <c r="D13" s="226">
        <v>95502256970</v>
      </c>
      <c r="E13" s="226">
        <v>39963722621</v>
      </c>
      <c r="F13" s="226">
        <v>1007870855</v>
      </c>
      <c r="G13" s="226">
        <v>37389380</v>
      </c>
      <c r="H13" s="226">
        <v>1249000000</v>
      </c>
      <c r="I13" s="227">
        <v>2302000000</v>
      </c>
    </row>
    <row r="14" spans="2:11" ht="21.95" customHeight="1" x14ac:dyDescent="0.2">
      <c r="B14" s="228" t="s">
        <v>117</v>
      </c>
      <c r="C14" s="226">
        <v>37646516621</v>
      </c>
      <c r="D14" s="229"/>
      <c r="E14" s="229">
        <v>37646516621</v>
      </c>
      <c r="F14" s="229"/>
      <c r="G14" s="229"/>
      <c r="H14" s="229"/>
      <c r="I14" s="230"/>
    </row>
    <row r="15" spans="2:11" ht="21.95" customHeight="1" x14ac:dyDescent="0.2">
      <c r="B15" s="231" t="s">
        <v>143</v>
      </c>
      <c r="C15" s="226">
        <v>21977256970</v>
      </c>
      <c r="D15" s="229">
        <v>21977256970</v>
      </c>
      <c r="E15" s="229"/>
      <c r="F15" s="229"/>
      <c r="G15" s="229"/>
      <c r="H15" s="229"/>
      <c r="I15" s="230"/>
    </row>
    <row r="16" spans="2:11" ht="21.95" customHeight="1" x14ac:dyDescent="0.2">
      <c r="B16" s="231" t="s">
        <v>176</v>
      </c>
      <c r="C16" s="226">
        <v>1801390000</v>
      </c>
      <c r="D16" s="229">
        <v>1801390000</v>
      </c>
      <c r="E16" s="229"/>
      <c r="F16" s="229"/>
      <c r="G16" s="229"/>
      <c r="H16" s="229"/>
      <c r="I16" s="230"/>
    </row>
    <row r="17" spans="2:10" ht="21.95" customHeight="1" x14ac:dyDescent="0.2">
      <c r="B17" s="231" t="s">
        <v>213</v>
      </c>
      <c r="C17" s="226">
        <v>15000000000</v>
      </c>
      <c r="D17" s="229">
        <v>15000000000</v>
      </c>
      <c r="E17" s="229"/>
      <c r="F17" s="229"/>
      <c r="G17" s="229"/>
      <c r="H17" s="229"/>
      <c r="I17" s="230"/>
    </row>
    <row r="18" spans="2:10" ht="21.95" customHeight="1" x14ac:dyDescent="0.2">
      <c r="B18" s="231" t="s">
        <v>214</v>
      </c>
      <c r="C18" s="226">
        <v>290000000</v>
      </c>
      <c r="D18" s="229"/>
      <c r="E18" s="229"/>
      <c r="F18" s="229"/>
      <c r="G18" s="229"/>
      <c r="H18" s="229"/>
      <c r="I18" s="230">
        <v>290000000</v>
      </c>
    </row>
    <row r="19" spans="2:10" ht="21.95" customHeight="1" x14ac:dyDescent="0.2">
      <c r="B19" s="231" t="s">
        <v>185</v>
      </c>
      <c r="C19" s="226">
        <v>0</v>
      </c>
      <c r="D19" s="229"/>
      <c r="E19" s="229"/>
      <c r="F19" s="229"/>
      <c r="G19" s="229"/>
      <c r="H19" s="229"/>
      <c r="I19" s="230"/>
    </row>
    <row r="20" spans="2:10" ht="21.95" customHeight="1" x14ac:dyDescent="0.2">
      <c r="B20" s="231" t="s">
        <v>215</v>
      </c>
      <c r="C20" s="226">
        <v>0</v>
      </c>
      <c r="D20" s="229"/>
      <c r="E20" s="229"/>
      <c r="F20" s="229"/>
      <c r="G20" s="229"/>
      <c r="H20" s="229"/>
      <c r="I20" s="230"/>
    </row>
    <row r="21" spans="2:10" ht="25.5" x14ac:dyDescent="0.2">
      <c r="B21" s="231" t="s">
        <v>216</v>
      </c>
      <c r="C21" s="226">
        <v>212000000</v>
      </c>
      <c r="D21" s="229"/>
      <c r="E21" s="229"/>
      <c r="F21" s="229"/>
      <c r="G21" s="229"/>
      <c r="H21" s="229"/>
      <c r="I21" s="230">
        <v>212000000</v>
      </c>
    </row>
    <row r="22" spans="2:10" ht="21.95" customHeight="1" x14ac:dyDescent="0.2">
      <c r="B22" s="231" t="s">
        <v>217</v>
      </c>
      <c r="C22" s="226">
        <v>1800000000</v>
      </c>
      <c r="D22" s="229"/>
      <c r="E22" s="229"/>
      <c r="F22" s="229"/>
      <c r="G22" s="229"/>
      <c r="H22" s="229"/>
      <c r="I22" s="230">
        <v>1800000000</v>
      </c>
    </row>
    <row r="23" spans="2:10" ht="21.95" customHeight="1" x14ac:dyDescent="0.2">
      <c r="B23" s="231" t="s">
        <v>251</v>
      </c>
      <c r="C23" s="226">
        <v>1249000000</v>
      </c>
      <c r="D23" s="229"/>
      <c r="E23" s="229"/>
      <c r="F23" s="229"/>
      <c r="G23" s="229"/>
      <c r="H23" s="229">
        <v>1249000000</v>
      </c>
      <c r="I23" s="230"/>
      <c r="J23" s="88"/>
    </row>
    <row r="24" spans="2:10" ht="21.95" customHeight="1" x14ac:dyDescent="0.2">
      <c r="B24" s="231" t="s">
        <v>252</v>
      </c>
      <c r="C24" s="226">
        <v>1010260235</v>
      </c>
      <c r="D24" s="229"/>
      <c r="E24" s="229"/>
      <c r="F24" s="229">
        <v>1007870855</v>
      </c>
      <c r="G24" s="229">
        <v>2389380</v>
      </c>
      <c r="H24" s="229"/>
      <c r="I24" s="230"/>
      <c r="J24" s="88"/>
    </row>
    <row r="25" spans="2:10" ht="21.95" customHeight="1" x14ac:dyDescent="0.2">
      <c r="B25" s="228" t="s">
        <v>186</v>
      </c>
      <c r="C25" s="226">
        <v>35000000</v>
      </c>
      <c r="D25" s="229"/>
      <c r="E25" s="229"/>
      <c r="F25" s="229"/>
      <c r="G25" s="229">
        <v>35000000</v>
      </c>
      <c r="H25" s="229"/>
      <c r="I25" s="230"/>
    </row>
    <row r="26" spans="2:10" ht="21.95" customHeight="1" x14ac:dyDescent="0.2">
      <c r="B26" s="228" t="s">
        <v>218</v>
      </c>
      <c r="C26" s="226">
        <v>2150000000</v>
      </c>
      <c r="D26" s="229"/>
      <c r="E26" s="229">
        <v>2150000000</v>
      </c>
      <c r="F26" s="226"/>
      <c r="G26" s="226"/>
      <c r="H26" s="226"/>
      <c r="I26" s="227"/>
    </row>
    <row r="27" spans="2:10" ht="21.95" customHeight="1" x14ac:dyDescent="0.2">
      <c r="B27" s="228" t="s">
        <v>249</v>
      </c>
      <c r="C27" s="226">
        <v>166985000</v>
      </c>
      <c r="D27" s="229"/>
      <c r="E27" s="229">
        <v>166985000</v>
      </c>
      <c r="F27" s="226"/>
      <c r="G27" s="226"/>
      <c r="H27" s="226"/>
      <c r="I27" s="227"/>
    </row>
    <row r="28" spans="2:10" ht="21.95" customHeight="1" x14ac:dyDescent="0.2">
      <c r="B28" s="228" t="s">
        <v>250</v>
      </c>
      <c r="C28" s="226">
        <v>221000</v>
      </c>
      <c r="D28" s="229"/>
      <c r="E28" s="229">
        <v>221000</v>
      </c>
      <c r="F28" s="226"/>
      <c r="G28" s="226"/>
      <c r="H28" s="226"/>
      <c r="I28" s="227"/>
    </row>
    <row r="29" spans="2:10" ht="21.95" customHeight="1" x14ac:dyDescent="0.2">
      <c r="B29" s="228" t="s">
        <v>219</v>
      </c>
      <c r="C29" s="226">
        <v>56723610000</v>
      </c>
      <c r="D29" s="229">
        <v>56723610000</v>
      </c>
      <c r="E29" s="229"/>
      <c r="F29" s="226"/>
      <c r="G29" s="226"/>
      <c r="H29" s="226"/>
      <c r="I29" s="227"/>
    </row>
    <row r="30" spans="2:10" ht="21.95" customHeight="1" x14ac:dyDescent="0.2">
      <c r="B30" s="232" t="s">
        <v>118</v>
      </c>
      <c r="C30" s="226">
        <v>178107130446</v>
      </c>
      <c r="D30" s="226">
        <v>127502256970</v>
      </c>
      <c r="E30" s="226">
        <v>40190522621</v>
      </c>
      <c r="F30" s="226">
        <v>1267870855</v>
      </c>
      <c r="G30" s="226">
        <v>59480000</v>
      </c>
      <c r="H30" s="226">
        <v>3435000000</v>
      </c>
      <c r="I30" s="227">
        <v>5652000000</v>
      </c>
    </row>
    <row r="31" spans="2:10" ht="21.95" customHeight="1" x14ac:dyDescent="0.2">
      <c r="B31" s="228" t="s">
        <v>119</v>
      </c>
      <c r="C31" s="226">
        <v>1777600000</v>
      </c>
      <c r="D31" s="229"/>
      <c r="E31" s="229"/>
      <c r="F31" s="229"/>
      <c r="G31" s="229"/>
      <c r="H31" s="229">
        <v>1410000000</v>
      </c>
      <c r="I31" s="230">
        <v>367600000</v>
      </c>
    </row>
    <row r="32" spans="2:10" ht="23.25" customHeight="1" x14ac:dyDescent="0.2">
      <c r="B32" s="233" t="s">
        <v>120</v>
      </c>
      <c r="C32" s="234">
        <v>-3450590620</v>
      </c>
      <c r="D32" s="234">
        <v>0</v>
      </c>
      <c r="E32" s="234">
        <v>0</v>
      </c>
      <c r="F32" s="234">
        <v>0</v>
      </c>
      <c r="G32" s="234">
        <v>16409380</v>
      </c>
      <c r="H32" s="234">
        <v>-1395000000</v>
      </c>
      <c r="I32" s="235">
        <v>-2072000000</v>
      </c>
    </row>
    <row r="33" spans="4:9" x14ac:dyDescent="0.2">
      <c r="D33" s="88"/>
      <c r="E33" s="88"/>
      <c r="F33" s="88"/>
      <c r="G33" s="88"/>
      <c r="H33" s="88"/>
      <c r="I33" s="88"/>
    </row>
    <row r="34" spans="4:9" x14ac:dyDescent="0.2">
      <c r="D34" s="88"/>
      <c r="F34" s="88"/>
      <c r="H34" s="88"/>
    </row>
    <row r="35" spans="4:9" x14ac:dyDescent="0.2">
      <c r="D35" s="88"/>
      <c r="F35" s="88"/>
      <c r="G35" s="88"/>
      <c r="H35" s="88"/>
    </row>
    <row r="37" spans="4:9" x14ac:dyDescent="0.2">
      <c r="D37" s="88"/>
    </row>
  </sheetData>
  <mergeCells count="1">
    <mergeCell ref="B3:I3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6"/>
  <sheetViews>
    <sheetView zoomScaleNormal="100" workbookViewId="0">
      <selection activeCell="I1" sqref="I1"/>
    </sheetView>
  </sheetViews>
  <sheetFormatPr defaultColWidth="9.1640625" defaultRowHeight="12.75" x14ac:dyDescent="0.2"/>
  <cols>
    <col min="1" max="1" width="9.1640625" style="112"/>
    <col min="2" max="2" width="75.5" style="112" customWidth="1"/>
    <col min="3" max="4" width="16.83203125" style="112" customWidth="1"/>
    <col min="5" max="5" width="15.6640625" style="112" bestFit="1" customWidth="1"/>
    <col min="6" max="6" width="16.33203125" style="112" bestFit="1" customWidth="1"/>
    <col min="7" max="7" width="16.83203125" style="112" customWidth="1"/>
    <col min="8" max="8" width="15.1640625" style="112" bestFit="1" customWidth="1"/>
    <col min="9" max="9" width="16.5" style="112" customWidth="1"/>
    <col min="10" max="10" width="9.1640625" style="112" customWidth="1"/>
    <col min="11" max="16384" width="9.1640625" style="112"/>
  </cols>
  <sheetData>
    <row r="1" spans="2:11" ht="15.75" x14ac:dyDescent="0.25">
      <c r="F1" s="113"/>
      <c r="G1" s="114"/>
      <c r="H1" s="115"/>
      <c r="I1" s="113" t="s">
        <v>159</v>
      </c>
    </row>
    <row r="3" spans="2:11" ht="18.75" x14ac:dyDescent="0.3">
      <c r="B3" s="275" t="s">
        <v>180</v>
      </c>
      <c r="C3" s="275"/>
      <c r="D3" s="275"/>
      <c r="E3" s="275"/>
      <c r="F3" s="275"/>
      <c r="G3" s="275"/>
      <c r="H3" s="275"/>
      <c r="I3" s="275"/>
      <c r="J3" s="116"/>
      <c r="K3" s="116"/>
    </row>
    <row r="4" spans="2:11" x14ac:dyDescent="0.2">
      <c r="B4" s="115"/>
    </row>
    <row r="5" spans="2:11" x14ac:dyDescent="0.2">
      <c r="B5" s="117"/>
      <c r="I5" s="113" t="s">
        <v>51</v>
      </c>
    </row>
    <row r="6" spans="2:11" ht="51" customHeight="1" x14ac:dyDescent="0.2">
      <c r="B6" s="222" t="s">
        <v>226</v>
      </c>
      <c r="C6" s="223" t="s">
        <v>220</v>
      </c>
      <c r="D6" s="223" t="s">
        <v>209</v>
      </c>
      <c r="E6" s="223" t="s">
        <v>109</v>
      </c>
      <c r="F6" s="223" t="s">
        <v>241</v>
      </c>
      <c r="G6" s="223" t="s">
        <v>210</v>
      </c>
      <c r="H6" s="223" t="s">
        <v>211</v>
      </c>
      <c r="I6" s="224" t="s">
        <v>212</v>
      </c>
    </row>
    <row r="7" spans="2:11" ht="21.95" customHeight="1" x14ac:dyDescent="0.2">
      <c r="B7" s="236" t="s">
        <v>110</v>
      </c>
      <c r="C7" s="237">
        <v>81972638380</v>
      </c>
      <c r="D7" s="237">
        <v>66025000000</v>
      </c>
      <c r="E7" s="237">
        <v>11154349000</v>
      </c>
      <c r="F7" s="237">
        <v>1252400000</v>
      </c>
      <c r="G7" s="237">
        <v>75889380</v>
      </c>
      <c r="H7" s="237">
        <v>1245000000</v>
      </c>
      <c r="I7" s="238">
        <v>2220000000</v>
      </c>
    </row>
    <row r="8" spans="2:11" ht="21.95" customHeight="1" x14ac:dyDescent="0.2">
      <c r="B8" s="239" t="s">
        <v>111</v>
      </c>
      <c r="C8" s="237">
        <v>21101700000</v>
      </c>
      <c r="D8" s="240">
        <v>20000000000</v>
      </c>
      <c r="E8" s="240"/>
      <c r="F8" s="240">
        <v>200000000</v>
      </c>
      <c r="G8" s="240"/>
      <c r="H8" s="240"/>
      <c r="I8" s="241">
        <v>901700000</v>
      </c>
      <c r="J8" s="118"/>
    </row>
    <row r="9" spans="2:11" ht="21.95" customHeight="1" x14ac:dyDescent="0.2">
      <c r="B9" s="239" t="s">
        <v>112</v>
      </c>
      <c r="C9" s="237">
        <v>14357600000</v>
      </c>
      <c r="D9" s="240">
        <v>13000000000</v>
      </c>
      <c r="E9" s="240">
        <v>226800000</v>
      </c>
      <c r="F9" s="240">
        <v>60000000</v>
      </c>
      <c r="G9" s="240">
        <v>38500000</v>
      </c>
      <c r="H9" s="240">
        <v>796000000</v>
      </c>
      <c r="I9" s="241">
        <v>236300000</v>
      </c>
      <c r="J9" s="118"/>
    </row>
    <row r="10" spans="2:11" ht="21.95" customHeight="1" x14ac:dyDescent="0.2">
      <c r="B10" s="239" t="s">
        <v>113</v>
      </c>
      <c r="C10" s="237">
        <v>0</v>
      </c>
      <c r="D10" s="240"/>
      <c r="E10" s="240"/>
      <c r="F10" s="240"/>
      <c r="G10" s="240"/>
      <c r="H10" s="240"/>
      <c r="I10" s="241"/>
    </row>
    <row r="11" spans="2:11" ht="21.95" customHeight="1" x14ac:dyDescent="0.2">
      <c r="B11" s="239" t="s">
        <v>114</v>
      </c>
      <c r="C11" s="237">
        <v>935000000</v>
      </c>
      <c r="D11" s="240"/>
      <c r="E11" s="240"/>
      <c r="F11" s="240"/>
      <c r="G11" s="240"/>
      <c r="H11" s="240">
        <v>705000000</v>
      </c>
      <c r="I11" s="241">
        <v>230000000</v>
      </c>
      <c r="J11" s="118"/>
    </row>
    <row r="12" spans="2:11" ht="21.95" customHeight="1" x14ac:dyDescent="0.2">
      <c r="B12" s="239" t="s">
        <v>115</v>
      </c>
      <c r="C12" s="237">
        <v>13000000000</v>
      </c>
      <c r="D12" s="240">
        <v>13000000000</v>
      </c>
      <c r="E12" s="240"/>
      <c r="F12" s="240"/>
      <c r="G12" s="240"/>
      <c r="H12" s="240"/>
      <c r="I12" s="241"/>
      <c r="J12" s="118"/>
    </row>
    <row r="13" spans="2:11" ht="21.95" customHeight="1" x14ac:dyDescent="0.2">
      <c r="B13" s="236" t="s">
        <v>116</v>
      </c>
      <c r="C13" s="237">
        <v>46513338380</v>
      </c>
      <c r="D13" s="237">
        <v>33025000000</v>
      </c>
      <c r="E13" s="237">
        <v>10927549000</v>
      </c>
      <c r="F13" s="237">
        <v>992400000</v>
      </c>
      <c r="G13" s="237">
        <v>37389380</v>
      </c>
      <c r="H13" s="237">
        <v>449000000</v>
      </c>
      <c r="I13" s="238">
        <v>1082000000</v>
      </c>
    </row>
    <row r="14" spans="2:11" ht="21.95" customHeight="1" x14ac:dyDescent="0.2">
      <c r="B14" s="239" t="s">
        <v>117</v>
      </c>
      <c r="C14" s="237">
        <v>8990439000</v>
      </c>
      <c r="D14" s="240"/>
      <c r="E14" s="240">
        <v>8990439000</v>
      </c>
      <c r="F14" s="240"/>
      <c r="G14" s="240"/>
      <c r="H14" s="240"/>
      <c r="I14" s="241"/>
    </row>
    <row r="15" spans="2:11" ht="21.95" customHeight="1" x14ac:dyDescent="0.2">
      <c r="B15" s="242" t="s">
        <v>143</v>
      </c>
      <c r="C15" s="237">
        <v>0</v>
      </c>
      <c r="D15" s="240"/>
      <c r="E15" s="240"/>
      <c r="F15" s="240"/>
      <c r="G15" s="240"/>
      <c r="H15" s="240"/>
      <c r="I15" s="241"/>
    </row>
    <row r="16" spans="2:11" ht="21.95" customHeight="1" x14ac:dyDescent="0.2">
      <c r="B16" s="242" t="s">
        <v>176</v>
      </c>
      <c r="C16" s="237">
        <v>2653041000</v>
      </c>
      <c r="D16" s="240">
        <v>2653041000</v>
      </c>
      <c r="E16" s="240"/>
      <c r="F16" s="240"/>
      <c r="G16" s="240"/>
      <c r="H16" s="240"/>
      <c r="I16" s="241"/>
    </row>
    <row r="17" spans="2:10" ht="21.95" customHeight="1" x14ac:dyDescent="0.2">
      <c r="B17" s="242" t="s">
        <v>213</v>
      </c>
      <c r="C17" s="237">
        <v>0</v>
      </c>
      <c r="D17" s="240"/>
      <c r="E17" s="240"/>
      <c r="F17" s="240"/>
      <c r="G17" s="240"/>
      <c r="H17" s="240"/>
      <c r="I17" s="241"/>
    </row>
    <row r="18" spans="2:10" ht="21.95" customHeight="1" x14ac:dyDescent="0.2">
      <c r="B18" s="242" t="s">
        <v>214</v>
      </c>
      <c r="C18" s="237">
        <v>290000000</v>
      </c>
      <c r="D18" s="240"/>
      <c r="E18" s="240"/>
      <c r="F18" s="240"/>
      <c r="G18" s="240"/>
      <c r="H18" s="240"/>
      <c r="I18" s="241">
        <v>290000000</v>
      </c>
    </row>
    <row r="19" spans="2:10" ht="21.95" customHeight="1" x14ac:dyDescent="0.2">
      <c r="B19" s="242" t="s">
        <v>185</v>
      </c>
      <c r="C19" s="237">
        <v>0</v>
      </c>
      <c r="D19" s="240"/>
      <c r="E19" s="240"/>
      <c r="F19" s="240"/>
      <c r="G19" s="240"/>
      <c r="H19" s="240"/>
      <c r="I19" s="241">
        <v>0</v>
      </c>
    </row>
    <row r="20" spans="2:10" ht="21.95" customHeight="1" x14ac:dyDescent="0.2">
      <c r="B20" s="242" t="s">
        <v>215</v>
      </c>
      <c r="C20" s="237">
        <v>80000000</v>
      </c>
      <c r="D20" s="240"/>
      <c r="E20" s="240"/>
      <c r="F20" s="240"/>
      <c r="G20" s="240"/>
      <c r="H20" s="240"/>
      <c r="I20" s="241">
        <v>80000000</v>
      </c>
    </row>
    <row r="21" spans="2:10" ht="21.95" customHeight="1" x14ac:dyDescent="0.2">
      <c r="B21" s="242" t="s">
        <v>216</v>
      </c>
      <c r="C21" s="237">
        <v>212000000</v>
      </c>
      <c r="D21" s="240"/>
      <c r="E21" s="240"/>
      <c r="F21" s="240"/>
      <c r="G21" s="240"/>
      <c r="H21" s="240"/>
      <c r="I21" s="241">
        <v>212000000</v>
      </c>
    </row>
    <row r="22" spans="2:10" ht="21.95" customHeight="1" x14ac:dyDescent="0.2">
      <c r="B22" s="242" t="s">
        <v>217</v>
      </c>
      <c r="C22" s="237">
        <v>500000000</v>
      </c>
      <c r="D22" s="240"/>
      <c r="E22" s="240"/>
      <c r="F22" s="240"/>
      <c r="G22" s="240"/>
      <c r="H22" s="240"/>
      <c r="I22" s="241">
        <v>500000000</v>
      </c>
    </row>
    <row r="23" spans="2:10" ht="21.95" customHeight="1" x14ac:dyDescent="0.2">
      <c r="B23" s="242" t="s">
        <v>251</v>
      </c>
      <c r="C23" s="237">
        <v>449000000</v>
      </c>
      <c r="D23" s="240"/>
      <c r="E23" s="240"/>
      <c r="F23" s="240"/>
      <c r="G23" s="240"/>
      <c r="H23" s="240">
        <v>449000000</v>
      </c>
      <c r="I23" s="241"/>
      <c r="J23" s="118"/>
    </row>
    <row r="24" spans="2:10" ht="21.95" customHeight="1" x14ac:dyDescent="0.2">
      <c r="B24" s="242" t="s">
        <v>252</v>
      </c>
      <c r="C24" s="237">
        <v>994789380</v>
      </c>
      <c r="D24" s="240"/>
      <c r="E24" s="240"/>
      <c r="F24" s="240">
        <v>992400000</v>
      </c>
      <c r="G24" s="240">
        <v>2389380</v>
      </c>
      <c r="H24" s="240"/>
      <c r="I24" s="241"/>
      <c r="J24" s="118"/>
    </row>
    <row r="25" spans="2:10" ht="21.95" customHeight="1" x14ac:dyDescent="0.2">
      <c r="B25" s="239" t="s">
        <v>186</v>
      </c>
      <c r="C25" s="237">
        <v>35000000</v>
      </c>
      <c r="D25" s="240"/>
      <c r="E25" s="240"/>
      <c r="F25" s="240"/>
      <c r="G25" s="240">
        <v>35000000</v>
      </c>
      <c r="H25" s="240"/>
      <c r="I25" s="241"/>
    </row>
    <row r="26" spans="2:10" ht="21.95" customHeight="1" x14ac:dyDescent="0.2">
      <c r="B26" s="239" t="s">
        <v>218</v>
      </c>
      <c r="C26" s="237">
        <v>1900000000</v>
      </c>
      <c r="D26" s="240"/>
      <c r="E26" s="240">
        <v>1900000000</v>
      </c>
      <c r="F26" s="237"/>
      <c r="G26" s="237"/>
      <c r="H26" s="237"/>
      <c r="I26" s="238"/>
    </row>
    <row r="27" spans="2:10" ht="21.95" customHeight="1" x14ac:dyDescent="0.2">
      <c r="B27" s="239" t="s">
        <v>249</v>
      </c>
      <c r="C27" s="237">
        <v>37110000</v>
      </c>
      <c r="D27" s="240"/>
      <c r="E27" s="240">
        <v>37110000</v>
      </c>
      <c r="F27" s="237"/>
      <c r="G27" s="237"/>
      <c r="H27" s="237"/>
      <c r="I27" s="238"/>
    </row>
    <row r="28" spans="2:10" ht="21.95" customHeight="1" x14ac:dyDescent="0.2">
      <c r="B28" s="239" t="s">
        <v>250</v>
      </c>
      <c r="C28" s="237">
        <v>0</v>
      </c>
      <c r="D28" s="240"/>
      <c r="E28" s="240"/>
      <c r="F28" s="237"/>
      <c r="G28" s="237"/>
      <c r="H28" s="237"/>
      <c r="I28" s="238"/>
    </row>
    <row r="29" spans="2:10" ht="21.95" customHeight="1" x14ac:dyDescent="0.2">
      <c r="B29" s="239" t="s">
        <v>219</v>
      </c>
      <c r="C29" s="237">
        <v>30371959000</v>
      </c>
      <c r="D29" s="240">
        <v>30371959000</v>
      </c>
      <c r="E29" s="240"/>
      <c r="F29" s="237"/>
      <c r="G29" s="237"/>
      <c r="H29" s="237"/>
      <c r="I29" s="238"/>
    </row>
    <row r="30" spans="2:10" ht="21.95" customHeight="1" x14ac:dyDescent="0.2">
      <c r="B30" s="243" t="s">
        <v>118</v>
      </c>
      <c r="C30" s="237">
        <v>84755229000</v>
      </c>
      <c r="D30" s="237">
        <v>66025000000</v>
      </c>
      <c r="E30" s="237">
        <v>11154349000</v>
      </c>
      <c r="F30" s="237">
        <v>1252400000</v>
      </c>
      <c r="G30" s="237">
        <v>59480000</v>
      </c>
      <c r="H30" s="237">
        <v>2649000000</v>
      </c>
      <c r="I30" s="244">
        <v>3615000000</v>
      </c>
      <c r="J30" s="118"/>
    </row>
    <row r="31" spans="2:10" ht="21.95" customHeight="1" x14ac:dyDescent="0.2">
      <c r="B31" s="239" t="s">
        <v>119</v>
      </c>
      <c r="C31" s="237">
        <v>1803671000</v>
      </c>
      <c r="D31" s="240"/>
      <c r="E31" s="240"/>
      <c r="F31" s="240"/>
      <c r="G31" s="240"/>
      <c r="H31" s="240">
        <v>1460000000</v>
      </c>
      <c r="I31" s="241">
        <v>343671000</v>
      </c>
    </row>
    <row r="32" spans="2:10" ht="23.25" customHeight="1" x14ac:dyDescent="0.2">
      <c r="B32" s="245" t="s">
        <v>120</v>
      </c>
      <c r="C32" s="246">
        <v>-2782590620</v>
      </c>
      <c r="D32" s="246">
        <v>0</v>
      </c>
      <c r="E32" s="246">
        <v>0</v>
      </c>
      <c r="F32" s="246">
        <v>0</v>
      </c>
      <c r="G32" s="246">
        <v>16409380</v>
      </c>
      <c r="H32" s="246">
        <v>-1404000000</v>
      </c>
      <c r="I32" s="247">
        <v>-1395000000</v>
      </c>
    </row>
    <row r="33" spans="4:9" x14ac:dyDescent="0.2">
      <c r="D33" s="118"/>
      <c r="E33" s="118"/>
      <c r="F33" s="118"/>
      <c r="G33" s="118"/>
      <c r="H33" s="118"/>
      <c r="I33" s="118"/>
    </row>
    <row r="34" spans="4:9" x14ac:dyDescent="0.2">
      <c r="D34" s="118"/>
      <c r="H34" s="118"/>
    </row>
    <row r="35" spans="4:9" x14ac:dyDescent="0.2">
      <c r="D35" s="118"/>
      <c r="H35" s="118"/>
    </row>
    <row r="36" spans="4:9" x14ac:dyDescent="0.2">
      <c r="D36" s="118"/>
    </row>
  </sheetData>
  <mergeCells count="1">
    <mergeCell ref="B3:I3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titul</vt:lpstr>
      <vt:lpstr>T-1 příjmy </vt:lpstr>
      <vt:lpstr>T-2 výdaje </vt:lpstr>
      <vt:lpstr>T-3-ZRS</vt:lpstr>
      <vt:lpstr>T-4-výzkum</vt:lpstr>
      <vt:lpstr>T-5-REGULACE OSS+PO</vt:lpstr>
      <vt:lpstr>T-6 záruky</vt:lpstr>
      <vt:lpstr>T-7 SF 2021</vt:lpstr>
      <vt:lpstr>T-8 SF 2022</vt:lpstr>
      <vt:lpstr>T-9 SF 2023</vt:lpstr>
      <vt:lpstr>titul!_Toc206999993</vt:lpstr>
      <vt:lpstr>'T-1 příjmy '!Oblast_tisku</vt:lpstr>
      <vt:lpstr>'T-2 výdaje '!Oblast_tisku</vt:lpstr>
      <vt:lpstr>'T-4-výzkum'!Oblast_tisku</vt:lpstr>
      <vt:lpstr>'T-5-REGULACE OSS+PO'!Oblast_tisku</vt:lpstr>
      <vt:lpstr>'T-6 záruky'!Oblast_tisku</vt:lpstr>
      <vt:lpstr>'T-7 SF 2021'!Oblast_tisku</vt:lpstr>
      <vt:lpstr>'T-8 SF 2022'!Oblast_tisku</vt:lpstr>
      <vt:lpstr>'T-9 SF 2023'!Oblast_tisku</vt:lpstr>
      <vt:lpstr>titul!Oblast_tisku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BAKESK</dc:creator>
  <cp:lastModifiedBy>Kolitsch Martin Ing.</cp:lastModifiedBy>
  <cp:lastPrinted>2020-10-26T15:12:34Z</cp:lastPrinted>
  <dcterms:created xsi:type="dcterms:W3CDTF">2007-04-30T10:32:54Z</dcterms:created>
  <dcterms:modified xsi:type="dcterms:W3CDTF">2020-10-26T15:12:40Z</dcterms:modified>
</cp:coreProperties>
</file>