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05" windowWidth="24720" windowHeight="11280" activeTab="4"/>
  </bookViews>
  <sheets>
    <sheet name="DP souhrn" sheetId="1" r:id="rId1"/>
    <sheet name="DP standardní" sheetId="2" r:id="rId2"/>
    <sheet name="DP postdoktorské" sheetId="3" r:id="rId3"/>
    <sheet name="DP mezinárodní" sheetId="4" r:id="rId4"/>
    <sheet name="DP juniorské" sheetId="5" r:id="rId5"/>
  </sheets>
  <definedNames>
    <definedName name="_xlnm._FilterDatabase" localSheetId="1" hidden="1">'DP standardní'!$A$5:$I$23</definedName>
    <definedName name="_xlnm.Print_Area" localSheetId="0">'DP souhrn'!$A$1:$H$16</definedName>
  </definedNames>
  <calcPr calcId="162913"/>
</workbook>
</file>

<file path=xl/calcChain.xml><?xml version="1.0" encoding="utf-8"?>
<calcChain xmlns="http://schemas.openxmlformats.org/spreadsheetml/2006/main">
  <c r="I18" i="2" l="1"/>
  <c r="I19" i="2"/>
  <c r="I20" i="2"/>
  <c r="I21" i="2"/>
  <c r="I22" i="2"/>
  <c r="I13" i="2" l="1"/>
  <c r="I14" i="2"/>
  <c r="I9" i="2"/>
  <c r="I16" i="2"/>
  <c r="I6" i="2"/>
  <c r="I15" i="2"/>
  <c r="I7" i="2"/>
  <c r="H7" i="5" l="1"/>
  <c r="G7" i="5"/>
  <c r="F7" i="5"/>
  <c r="E7" i="5"/>
  <c r="D7" i="5"/>
  <c r="I6" i="5"/>
  <c r="H7" i="4"/>
  <c r="G7" i="4"/>
  <c r="F7" i="4"/>
  <c r="E7" i="4"/>
  <c r="C8" i="1" s="1"/>
  <c r="D7" i="4"/>
  <c r="B8" i="1" s="1"/>
  <c r="I6" i="4"/>
  <c r="H10" i="3"/>
  <c r="G10" i="3"/>
  <c r="F10" i="3"/>
  <c r="E10" i="3"/>
  <c r="C7" i="1" s="1"/>
  <c r="D10" i="3"/>
  <c r="B7" i="1" s="1"/>
  <c r="I7" i="3"/>
  <c r="I8" i="3"/>
  <c r="I9" i="3"/>
  <c r="I6" i="3"/>
  <c r="I17" i="2"/>
  <c r="I8" i="2"/>
  <c r="I12" i="2"/>
  <c r="I11" i="2"/>
  <c r="I10" i="2"/>
  <c r="E23" i="2"/>
  <c r="C9" i="1" s="1"/>
  <c r="F23" i="2"/>
  <c r="D9" i="1" s="1"/>
  <c r="D10" i="1" s="1"/>
  <c r="G23" i="2"/>
  <c r="E9" i="1" s="1"/>
  <c r="E10" i="1" s="1"/>
  <c r="H23" i="2"/>
  <c r="F9" i="1" s="1"/>
  <c r="F10" i="1" s="1"/>
  <c r="D23" i="2"/>
  <c r="B9" i="1" s="1"/>
  <c r="G7" i="1" l="1"/>
  <c r="I23" i="2"/>
  <c r="G9" i="1"/>
  <c r="G10" i="1" s="1"/>
  <c r="C10" i="1"/>
  <c r="B10" i="1"/>
  <c r="I10" i="3"/>
  <c r="I7" i="4"/>
  <c r="I7" i="5"/>
</calcChain>
</file>

<file path=xl/sharedStrings.xml><?xml version="1.0" encoding="utf-8"?>
<sst xmlns="http://schemas.openxmlformats.org/spreadsheetml/2006/main" count="144" uniqueCount="49">
  <si>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</si>
  <si>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</si>
  <si>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</si>
  <si>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</si>
  <si>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</si>
  <si>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</si>
  <si>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</si>
  <si>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</si>
  <si>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</si>
  <si>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</si>
  <si>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</si>
  <si>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</si>
  <si>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</si>
  <si>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</si>
  <si>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</si>
  <si>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</si>
  <si>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</si>
  <si>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1. celkem</t>
  </si>
  <si>
    <t>Dotační program 2. celkem</t>
  </si>
  <si>
    <t>Dotační program 3. celkem</t>
  </si>
  <si>
    <t>součet              2013-2017</t>
  </si>
  <si>
    <t>Standardní projeky</t>
  </si>
  <si>
    <t xml:space="preserve">Anglo-americká vysoká škola, o.p.s. </t>
  </si>
  <si>
    <t xml:space="preserve">Archaia Brno o. p. s. </t>
  </si>
  <si>
    <t xml:space="preserve">CEVRO Institut, o. p. s. </t>
  </si>
  <si>
    <t xml:space="preserve">Institut Bohuslava Martinů, o.p.s. </t>
  </si>
  <si>
    <t xml:space="preserve">Institut pro studium literatury, o.p.s. </t>
  </si>
  <si>
    <t xml:space="preserve">Labrys o.p.s </t>
  </si>
  <si>
    <t xml:space="preserve">Metropolitní univerzita Praha, o.p.s. </t>
  </si>
  <si>
    <t xml:space="preserve">Moravská vysoká škola Olomouc, o.p.s. </t>
  </si>
  <si>
    <t xml:space="preserve">Nadace pro dějiny kultury ve střední Evropě </t>
  </si>
  <si>
    <t xml:space="preserve">Vysoká škola evropských a regionálních studií, o.p.s. </t>
  </si>
  <si>
    <t xml:space="preserve">Vysoká škola finanční a správní, o.p.s. </t>
  </si>
  <si>
    <t xml:space="preserve">ŽIDOVSKÉ MUZEUM V PRAZE </t>
  </si>
  <si>
    <t>Kolínský technologický institut o.s.</t>
  </si>
  <si>
    <t>ŠKODA AUTO VYSOKÁ ŠKOLA o.p.s.</t>
  </si>
  <si>
    <t>IREAS, Institut pro strukturální politiku, o.p.s.</t>
  </si>
  <si>
    <t xml:space="preserve">Editio Janáček o.p.s. </t>
  </si>
  <si>
    <t>Institut VŠFS, z.ú.</t>
  </si>
  <si>
    <t>Institut pro sociální a ekonomické analýzy</t>
  </si>
  <si>
    <t>Centrum paliativní péče, z.ú.</t>
  </si>
  <si>
    <t>Juniorské projekty</t>
  </si>
  <si>
    <t>Postdoktorské projekty</t>
  </si>
  <si>
    <t>Mezinárodní projekty</t>
  </si>
  <si>
    <t>Dotační program 4. celkem</t>
  </si>
  <si>
    <t>Dotační programy 1. - 4. celkem</t>
  </si>
  <si>
    <t>03463583</t>
  </si>
  <si>
    <t>Kapitola: 321 - Grantová agentura ČR</t>
  </si>
  <si>
    <t>max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</si>
</sst>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6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</cellStyleXfs>
  <cellXfs count="57">
    <xf numFmtId="0" fontId="0" fillId="0" borderId="0" xfId="0"/>
    <xf numFmtId="4" fontId="38" fillId="0" borderId="14" xfId="80" applyNumberFormat="1" applyFont="1" applyBorder="1" applyAlignment="1">
      <alignment horizontal="right" vertical="center"/>
    </xf>
    <xf numFmtId="0" fontId="38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0" fontId="38" fillId="0" borderId="12" xfId="80" applyFont="1" applyBorder="1" applyAlignment="1">
      <alignment horizontal="left" vertical="center" wrapText="1"/>
    </xf>
    <xf numFmtId="0" fontId="0" fillId="0" borderId="14" xfId="0" applyBorder="1"/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8" fillId="0" borderId="16" xfId="80" applyFont="1" applyBorder="1" applyAlignment="1">
      <alignment horizontal="left" vertical="center" wrapText="1"/>
    </xf>
    <xf numFmtId="0" fontId="38" fillId="0" borderId="17" xfId="80" applyFont="1" applyBorder="1" applyAlignment="1">
      <alignment horizontal="left" vertical="center" wrapText="1"/>
    </xf>
    <xf numFmtId="0" fontId="39" fillId="0" borderId="18" xfId="0" applyFont="1" applyBorder="1" applyAlignment="1">
      <alignment horizontal="center" vertical="center"/>
    </xf>
    <xf numFmtId="0" fontId="39" fillId="0" borderId="20" xfId="80" applyFont="1" applyBorder="1" applyAlignment="1">
      <alignment horizontal="center" vertical="center" wrapText="1"/>
    </xf>
    <xf numFmtId="0" fontId="39" fillId="0" borderId="20" xfId="80" applyFont="1" applyBorder="1" applyAlignment="1">
      <alignment horizontal="center" vertical="center"/>
    </xf>
    <xf numFmtId="0" fontId="39" fillId="0" borderId="21" xfId="80" applyFont="1" applyFill="1" applyBorder="1" applyAlignment="1">
      <alignment horizontal="center" vertical="center" wrapText="1"/>
    </xf>
    <xf numFmtId="0" fontId="45" fillId="59" borderId="15" xfId="0" applyFont="1" applyFill="1" applyBorder="1"/>
    <xf numFmtId="0" fontId="38" fillId="59" borderId="17" xfId="80" applyFont="1" applyFill="1" applyBorder="1" applyAlignment="1">
      <alignment horizontal="left" vertical="center" wrapText="1"/>
    </xf>
    <xf numFmtId="0" fontId="38" fillId="59" borderId="12" xfId="80" applyFont="1" applyFill="1" applyBorder="1" applyAlignment="1">
      <alignment horizontal="left" vertical="center" wrapText="1"/>
    </xf>
    <xf numFmtId="4" fontId="38" fillId="59" borderId="12" xfId="80" applyNumberFormat="1" applyFont="1" applyFill="1" applyBorder="1" applyAlignment="1">
      <alignment horizontal="right" vertical="center"/>
    </xf>
    <xf numFmtId="0" fontId="39" fillId="0" borderId="22" xfId="80" applyFont="1" applyFill="1" applyBorder="1" applyAlignment="1">
      <alignment horizontal="center" vertical="center" wrapText="1"/>
    </xf>
    <xf numFmtId="4" fontId="38" fillId="60" borderId="12" xfId="80" applyNumberFormat="1" applyFont="1" applyFill="1" applyBorder="1" applyAlignment="1">
      <alignment horizontal="right" vertical="center"/>
    </xf>
    <xf numFmtId="4" fontId="38" fillId="60" borderId="15" xfId="80" applyNumberFormat="1" applyFont="1" applyFill="1" applyBorder="1" applyAlignment="1">
      <alignment horizontal="right" vertical="center"/>
    </xf>
    <xf numFmtId="0" fontId="38" fillId="0" borderId="24" xfId="80" applyFont="1" applyBorder="1" applyAlignment="1">
      <alignment horizontal="left" vertical="center" wrapText="1"/>
    </xf>
    <xf numFmtId="0" fontId="38" fillId="0" borderId="23" xfId="80" applyFont="1" applyBorder="1" applyAlignment="1">
      <alignment horizontal="left" vertical="center" wrapText="1"/>
    </xf>
    <xf numFmtId="0" fontId="38" fillId="0" borderId="16" xfId="80" quotePrefix="1" applyFont="1" applyBorder="1" applyAlignment="1">
      <alignment horizontal="left" vertical="center" wrapText="1"/>
    </xf>
    <xf numFmtId="4" fontId="38" fillId="0" borderId="14" xfId="80" applyNumberFormat="1" applyFont="1" applyFill="1" applyBorder="1" applyAlignment="1">
      <alignment horizontal="right" vertical="center"/>
    </xf>
    <xf numFmtId="4" fontId="38" fillId="0" borderId="12" xfId="80" applyNumberFormat="1" applyFont="1" applyFill="1" applyBorder="1" applyAlignment="1">
      <alignment horizontal="right" vertical="center"/>
    </xf>
    <xf numFmtId="4" fontId="38" fillId="0" borderId="23" xfId="80" applyNumberFormat="1" applyFont="1" applyFill="1" applyBorder="1" applyAlignment="1">
      <alignment horizontal="right" vertical="center"/>
    </xf>
    <xf numFmtId="4" fontId="0" fillId="0" borderId="0" xfId="0" applyNumberFormat="1"/>
    <xf numFmtId="2" fontId="38" fillId="0" borderId="14" xfId="0" applyNumberFormat="1" applyFont="1" applyBorder="1" applyAlignment="1">
      <alignment vertical="center"/>
    </xf>
    <xf numFmtId="2" fontId="38" fillId="0" borderId="19" xfId="0" applyNumberFormat="1" applyFont="1" applyBorder="1" applyAlignment="1">
      <alignment vertical="center"/>
    </xf>
    <xf numFmtId="4" fontId="38" fillId="60" borderId="25" xfId="80" applyNumberFormat="1" applyFont="1" applyFill="1" applyBorder="1" applyAlignment="1">
      <alignment horizontal="right" vertical="center"/>
    </xf>
    <xf numFmtId="4" fontId="38" fillId="59" borderId="25" xfId="80" applyNumberFormat="1" applyFont="1" applyFill="1" applyBorder="1" applyAlignment="1">
      <alignment horizontal="right" vertical="center"/>
    </xf>
    <xf numFmtId="1" fontId="38" fillId="60" borderId="23" xfId="80" applyNumberFormat="1" applyFont="1" applyFill="1" applyBorder="1" applyAlignment="1">
      <alignment horizontal="right" vertical="center"/>
    </xf>
    <xf numFmtId="1" fontId="38" fillId="0" borderId="23" xfId="0" applyNumberFormat="1" applyFont="1" applyBorder="1"/>
    <xf numFmtId="1" fontId="38" fillId="60" borderId="14" xfId="80" applyNumberFormat="1" applyFont="1" applyFill="1" applyBorder="1" applyAlignment="1">
      <alignment horizontal="right" vertical="center"/>
    </xf>
    <xf numFmtId="4" fontId="38" fillId="60" borderId="14" xfId="80" applyNumberFormat="1" applyFont="1" applyFill="1" applyBorder="1" applyAlignment="1">
      <alignment horizontal="right" vertical="center"/>
    </xf>
    <xf numFmtId="4" fontId="38" fillId="60" borderId="26" xfId="80" applyNumberFormat="1" applyFont="1" applyFill="1" applyBorder="1" applyAlignment="1">
      <alignment horizontal="right" vertical="center"/>
    </xf>
    <xf numFmtId="0" fontId="38" fillId="0" borderId="23" xfId="0" applyFont="1" applyBorder="1" applyAlignment="1">
      <alignment horizontal="center" vertical="center"/>
    </xf>
    <xf numFmtId="0" fontId="38" fillId="0" borderId="23" xfId="80" applyFont="1" applyBorder="1" applyAlignment="1">
      <alignment horizontal="center" vertical="center" wrapText="1"/>
    </xf>
    <xf numFmtId="0" fontId="38" fillId="0" borderId="23" xfId="80" applyFont="1" applyFill="1" applyBorder="1" applyAlignment="1">
      <alignment horizontal="center" vertical="center" wrapText="1"/>
    </xf>
    <xf numFmtId="0" fontId="38" fillId="60" borderId="14" xfId="0" applyFont="1" applyFill="1" applyBorder="1"/>
    <xf numFmtId="0" fontId="38" fillId="60" borderId="15" xfId="0" applyFont="1" applyFill="1" applyBorder="1"/>
    <xf numFmtId="0" fontId="38" fillId="59" borderId="15" xfId="0" applyFont="1" applyFill="1" applyBorder="1" applyAlignment="1">
      <alignment wrapText="1"/>
    </xf>
    <xf numFmtId="0" fontId="1" fillId="0" borderId="23" xfId="0" applyFont="1" applyBorder="1"/>
    <xf numFmtId="0" fontId="38" fillId="0" borderId="0" xfId="80" applyFont="1" applyAlignment="1">
      <alignment vertical="center" wrapText="1"/>
    </xf>
    <xf numFmtId="0" fontId="38" fillId="0" borderId="0" xfId="80" applyFont="1" applyAlignment="1">
      <alignment horizontal="left" vertical="center" wrapText="1"/>
    </xf>
    <xf numFmtId="0" fontId="42" fillId="0" borderId="0" xfId="80" applyFont="1" applyBorder="1" applyAlignment="1">
      <alignment horizontal="left" vertical="center" wrapText="1"/>
    </xf>
    <xf numFmtId="0" fontId="45" fillId="0" borderId="0" xfId="80" applyFont="1" applyBorder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selection activeCell="E19" sqref="E19"/>
    </sheetView>
  </sheetViews>
  <sheetFormatPr defaultRowHeight="15.75" x14ac:dyDescent="0.25"/>
  <cols>
    <col min="1" max="1" width="20.5" customWidth="1"/>
    <col min="2" max="2" width="16.5" customWidth="1"/>
    <col min="3" max="3" width="12.125" customWidth="1"/>
    <col min="4" max="6" width="13.125" customWidth="1"/>
    <col min="7" max="7" width="12.25" customWidth="1"/>
  </cols>
  <sheetData>
    <row r="1" spans="1:8" x14ac:dyDescent="0.25">
      <c r="A1" t="s">
        <v>47</v>
      </c>
    </row>
    <row r="3" spans="1:8" x14ac:dyDescent="0.25">
      <c r="B3" s="3"/>
      <c r="C3" s="3"/>
      <c r="D3" s="3"/>
      <c r="E3" s="3"/>
    </row>
    <row r="4" spans="1:8" ht="18.75" x14ac:dyDescent="0.25">
      <c r="B4" s="7"/>
      <c r="C4" s="6"/>
      <c r="D4" s="6"/>
      <c r="E4" s="6"/>
    </row>
    <row r="5" spans="1:8" ht="60" x14ac:dyDescent="0.25">
      <c r="A5" s="46" t="s">
        <v>10</v>
      </c>
      <c r="B5" s="47" t="s">
        <v>11</v>
      </c>
      <c r="C5" s="47" t="s">
        <v>12</v>
      </c>
      <c r="D5" s="47" t="s">
        <v>13</v>
      </c>
      <c r="E5" s="47" t="s">
        <v>14</v>
      </c>
      <c r="F5" s="48" t="s">
        <v>15</v>
      </c>
      <c r="G5" s="48" t="s">
        <v>20</v>
      </c>
      <c r="H5" s="48" t="s">
        <v>48</v>
      </c>
    </row>
    <row r="6" spans="1:8" ht="18.75" customHeight="1" x14ac:dyDescent="0.25">
      <c r="A6" s="49" t="s">
        <v>44</v>
      </c>
      <c r="B6" s="44">
        <v>0</v>
      </c>
      <c r="C6" s="44">
        <v>0</v>
      </c>
      <c r="D6" s="44">
        <v>0</v>
      </c>
      <c r="E6" s="44">
        <v>0</v>
      </c>
      <c r="F6" s="44">
        <v>2817000</v>
      </c>
      <c r="G6" s="45">
        <v>2817000</v>
      </c>
      <c r="H6" s="43">
        <v>1</v>
      </c>
    </row>
    <row r="7" spans="1:8" ht="18.75" customHeight="1" x14ac:dyDescent="0.25">
      <c r="A7" s="50" t="s">
        <v>18</v>
      </c>
      <c r="B7" s="28">
        <f>'DP postdoktorské'!D10</f>
        <v>1697000</v>
      </c>
      <c r="C7" s="28">
        <f>'DP postdoktorské'!E10</f>
        <v>1437000</v>
      </c>
      <c r="D7" s="28">
        <v>562000</v>
      </c>
      <c r="E7" s="28">
        <v>325000</v>
      </c>
      <c r="F7" s="28">
        <v>0</v>
      </c>
      <c r="G7" s="39">
        <f>SUM(B7:F7)</f>
        <v>4021000</v>
      </c>
      <c r="H7" s="41">
        <v>4</v>
      </c>
    </row>
    <row r="8" spans="1:8" ht="18.75" customHeight="1" x14ac:dyDescent="0.25">
      <c r="A8" s="50" t="s">
        <v>19</v>
      </c>
      <c r="B8" s="28">
        <f>'DP mezinárodní'!D7</f>
        <v>2006000</v>
      </c>
      <c r="C8" s="28">
        <f>'DP mezinárodní'!E7</f>
        <v>2036000</v>
      </c>
      <c r="D8" s="28">
        <v>0</v>
      </c>
      <c r="E8" s="28">
        <v>0</v>
      </c>
      <c r="F8" s="28">
        <v>0</v>
      </c>
      <c r="G8" s="39">
        <v>4042000</v>
      </c>
      <c r="H8" s="41">
        <v>1</v>
      </c>
    </row>
    <row r="9" spans="1:8" ht="18.75" customHeight="1" x14ac:dyDescent="0.25">
      <c r="A9" s="50" t="s">
        <v>17</v>
      </c>
      <c r="B9" s="29">
        <f>'DP standardní'!D23</f>
        <v>15207000</v>
      </c>
      <c r="C9" s="28">
        <f>'DP standardní'!E23</f>
        <v>12793000</v>
      </c>
      <c r="D9" s="28">
        <f>SUM('DP standardní'!F23)</f>
        <v>11355000</v>
      </c>
      <c r="E9" s="28">
        <f>SUM('DP standardní'!G23)</f>
        <v>9555000</v>
      </c>
      <c r="F9" s="28">
        <f>SUM('DP standardní'!H23)</f>
        <v>13182000</v>
      </c>
      <c r="G9" s="39">
        <f>SUM(B9:F9)</f>
        <v>62092000</v>
      </c>
      <c r="H9" s="42">
        <v>16</v>
      </c>
    </row>
    <row r="10" spans="1:8" ht="30" x14ac:dyDescent="0.25">
      <c r="A10" s="51" t="s">
        <v>45</v>
      </c>
      <c r="B10" s="26">
        <f>SUM(B6:B9)</f>
        <v>18910000</v>
      </c>
      <c r="C10" s="26">
        <f t="shared" ref="C10:G10" si="0">SUM(C6:C9)</f>
        <v>16266000</v>
      </c>
      <c r="D10" s="26">
        <f t="shared" si="0"/>
        <v>11917000</v>
      </c>
      <c r="E10" s="26">
        <f t="shared" si="0"/>
        <v>9880000</v>
      </c>
      <c r="F10" s="26">
        <f t="shared" si="0"/>
        <v>15999000</v>
      </c>
      <c r="G10" s="40">
        <f t="shared" si="0"/>
        <v>72972000</v>
      </c>
      <c r="H10" s="52"/>
    </row>
    <row r="11" spans="1:8" x14ac:dyDescent="0.25">
      <c r="B11" s="16"/>
      <c r="C11" s="14"/>
      <c r="D11" s="14"/>
      <c r="E11" s="14"/>
    </row>
    <row r="12" spans="1:8" x14ac:dyDescent="0.25">
      <c r="A12" s="13" t="s">
        <v>3</v>
      </c>
      <c r="B12" s="11"/>
      <c r="G12" s="36"/>
    </row>
    <row r="13" spans="1:8" ht="28.9" customHeight="1" x14ac:dyDescent="0.25">
      <c r="A13" s="54" t="s">
        <v>4</v>
      </c>
      <c r="B13" s="54"/>
      <c r="C13" s="54"/>
      <c r="D13" s="54"/>
    </row>
    <row r="14" spans="1:8" x14ac:dyDescent="0.25">
      <c r="B14" s="10"/>
    </row>
    <row r="16" spans="1:8" ht="15.75" customHeight="1" x14ac:dyDescent="0.25">
      <c r="A16" s="53" t="s">
        <v>16</v>
      </c>
      <c r="B16" s="53"/>
    </row>
  </sheetData>
  <sortState ref="A6:I9">
    <sortCondition ref="B6:B9"/>
  </sortState>
  <mergeCells count="2">
    <mergeCell ref="A16:B16"/>
    <mergeCell ref="A13:D13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workbookViewId="0">
      <selection activeCell="I25" sqref="I25"/>
    </sheetView>
  </sheetViews>
  <sheetFormatPr defaultRowHeight="15.75" x14ac:dyDescent="0.25"/>
  <cols>
    <col min="1" max="1" width="20.5" customWidth="1"/>
    <col min="2" max="2" width="10.5" customWidth="1"/>
    <col min="3" max="3" width="40.75" customWidth="1"/>
    <col min="4" max="4" width="16.5" customWidth="1"/>
    <col min="5" max="5" width="12.125" customWidth="1"/>
    <col min="6" max="8" width="13.125" customWidth="1"/>
    <col min="9" max="9" width="12.25" customWidth="1"/>
    <col min="11" max="11" width="12.375" bestFit="1" customWidth="1"/>
  </cols>
  <sheetData>
    <row r="1" spans="1:12" x14ac:dyDescent="0.25">
      <c r="A1" t="s">
        <v>47</v>
      </c>
    </row>
    <row r="3" spans="1:12" ht="37.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9" t="s">
        <v>10</v>
      </c>
      <c r="B5" s="20" t="s">
        <v>0</v>
      </c>
      <c r="C5" s="21" t="s">
        <v>1</v>
      </c>
      <c r="D5" s="20" t="s">
        <v>11</v>
      </c>
      <c r="E5" s="20" t="s">
        <v>12</v>
      </c>
      <c r="F5" s="20" t="s">
        <v>13</v>
      </c>
      <c r="G5" s="20" t="s">
        <v>14</v>
      </c>
      <c r="H5" s="22" t="s">
        <v>15</v>
      </c>
      <c r="I5" s="27" t="s">
        <v>20</v>
      </c>
    </row>
    <row r="6" spans="1:12" ht="18" customHeight="1" x14ac:dyDescent="0.25">
      <c r="A6" s="9" t="s">
        <v>21</v>
      </c>
      <c r="B6" s="17">
        <v>26033909</v>
      </c>
      <c r="C6" s="2" t="s">
        <v>31</v>
      </c>
      <c r="D6" s="33">
        <v>681000</v>
      </c>
      <c r="E6" s="1">
        <v>695000</v>
      </c>
      <c r="F6" s="1">
        <v>695000</v>
      </c>
      <c r="G6" s="1">
        <v>695000</v>
      </c>
      <c r="H6" s="1">
        <v>838000</v>
      </c>
      <c r="I6" s="1">
        <f t="shared" ref="I6:I22" si="0">SUM(D6:H6)</f>
        <v>3604000</v>
      </c>
    </row>
    <row r="7" spans="1:12" ht="18" customHeight="1" x14ac:dyDescent="0.25">
      <c r="A7" s="9" t="s">
        <v>21</v>
      </c>
      <c r="B7" s="18">
        <v>60459263</v>
      </c>
      <c r="C7" s="8" t="s">
        <v>33</v>
      </c>
      <c r="D7" s="34">
        <v>707000</v>
      </c>
      <c r="E7" s="1">
        <v>0</v>
      </c>
      <c r="F7" s="1">
        <v>0</v>
      </c>
      <c r="G7" s="1">
        <v>0</v>
      </c>
      <c r="H7" s="1">
        <v>0</v>
      </c>
      <c r="I7" s="1">
        <f t="shared" si="0"/>
        <v>707000</v>
      </c>
    </row>
    <row r="8" spans="1:12" ht="18" customHeight="1" x14ac:dyDescent="0.25">
      <c r="A8" s="9" t="s">
        <v>21</v>
      </c>
      <c r="B8" s="18">
        <v>27590101</v>
      </c>
      <c r="C8" s="8" t="s">
        <v>24</v>
      </c>
      <c r="D8" s="34">
        <v>805000</v>
      </c>
      <c r="E8" s="1">
        <v>0</v>
      </c>
      <c r="F8" s="1">
        <v>0</v>
      </c>
      <c r="G8" s="1">
        <v>0</v>
      </c>
      <c r="H8" s="1">
        <v>0</v>
      </c>
      <c r="I8" s="1">
        <f t="shared" si="0"/>
        <v>805000</v>
      </c>
    </row>
    <row r="9" spans="1:12" ht="18" customHeight="1" x14ac:dyDescent="0.25">
      <c r="A9" s="9" t="s">
        <v>21</v>
      </c>
      <c r="B9" s="30">
        <v>26867184</v>
      </c>
      <c r="C9" s="31" t="s">
        <v>29</v>
      </c>
      <c r="D9" s="35">
        <v>840000</v>
      </c>
      <c r="E9" s="1">
        <v>870000</v>
      </c>
      <c r="F9" s="1">
        <v>0</v>
      </c>
      <c r="G9" s="1">
        <v>0</v>
      </c>
      <c r="H9" s="1">
        <v>0</v>
      </c>
      <c r="I9" s="1">
        <f t="shared" si="0"/>
        <v>1710000</v>
      </c>
    </row>
    <row r="10" spans="1:12" ht="18" customHeight="1" x14ac:dyDescent="0.25">
      <c r="A10" s="9" t="s">
        <v>21</v>
      </c>
      <c r="B10" s="18">
        <v>25940082</v>
      </c>
      <c r="C10" s="8" t="s">
        <v>22</v>
      </c>
      <c r="D10" s="34">
        <v>871000</v>
      </c>
      <c r="E10" s="1">
        <v>0</v>
      </c>
      <c r="F10" s="1">
        <v>0</v>
      </c>
      <c r="G10" s="1">
        <v>0</v>
      </c>
      <c r="H10" s="1">
        <v>0</v>
      </c>
      <c r="I10" s="1">
        <f t="shared" si="0"/>
        <v>871000</v>
      </c>
    </row>
    <row r="11" spans="1:12" ht="18" customHeight="1" x14ac:dyDescent="0.25">
      <c r="A11" s="9" t="s">
        <v>21</v>
      </c>
      <c r="B11" s="18">
        <v>24661171</v>
      </c>
      <c r="C11" s="8" t="s">
        <v>26</v>
      </c>
      <c r="D11" s="34">
        <v>875000</v>
      </c>
      <c r="E11" s="1">
        <v>1459000</v>
      </c>
      <c r="F11" s="1">
        <v>2683000</v>
      </c>
      <c r="G11" s="1">
        <v>1938000</v>
      </c>
      <c r="H11" s="1">
        <v>1971000</v>
      </c>
      <c r="I11" s="1">
        <f t="shared" si="0"/>
        <v>8926000</v>
      </c>
      <c r="K11" s="36"/>
      <c r="L11" s="5"/>
    </row>
    <row r="12" spans="1:12" ht="18" customHeight="1" x14ac:dyDescent="0.25">
      <c r="A12" s="9" t="s">
        <v>21</v>
      </c>
      <c r="B12" s="30">
        <v>27398757</v>
      </c>
      <c r="C12" s="31" t="s">
        <v>25</v>
      </c>
      <c r="D12" s="35">
        <v>930000</v>
      </c>
      <c r="E12" s="1">
        <v>867000</v>
      </c>
      <c r="F12" s="1">
        <v>863000</v>
      </c>
      <c r="G12" s="1">
        <v>865000</v>
      </c>
      <c r="H12" s="1">
        <v>863000</v>
      </c>
      <c r="I12" s="1">
        <f t="shared" si="0"/>
        <v>4388000</v>
      </c>
      <c r="L12" s="5"/>
    </row>
    <row r="13" spans="1:12" ht="18" customHeight="1" x14ac:dyDescent="0.25">
      <c r="A13" s="9" t="s">
        <v>21</v>
      </c>
      <c r="B13" s="30">
        <v>27573486</v>
      </c>
      <c r="C13" s="31" t="s">
        <v>27</v>
      </c>
      <c r="D13" s="35">
        <v>1616000</v>
      </c>
      <c r="E13" s="1">
        <v>1443000</v>
      </c>
      <c r="F13" s="1">
        <v>0</v>
      </c>
      <c r="G13" s="1">
        <v>0</v>
      </c>
      <c r="H13" s="1">
        <v>0</v>
      </c>
      <c r="I13" s="1">
        <f t="shared" si="0"/>
        <v>3059000</v>
      </c>
      <c r="L13" s="5"/>
    </row>
    <row r="14" spans="1:12" ht="18" customHeight="1" x14ac:dyDescent="0.25">
      <c r="A14" s="9" t="s">
        <v>21</v>
      </c>
      <c r="B14" s="30">
        <v>26482789</v>
      </c>
      <c r="C14" s="31" t="s">
        <v>28</v>
      </c>
      <c r="D14" s="35">
        <v>1762000</v>
      </c>
      <c r="E14" s="1">
        <v>1753000</v>
      </c>
      <c r="F14" s="1">
        <v>1194000</v>
      </c>
      <c r="G14" s="1">
        <v>1778000</v>
      </c>
      <c r="H14" s="1">
        <v>2305000</v>
      </c>
      <c r="I14" s="1">
        <f t="shared" si="0"/>
        <v>8792000</v>
      </c>
      <c r="L14" s="5"/>
    </row>
    <row r="15" spans="1:12" ht="18" customHeight="1" x14ac:dyDescent="0.25">
      <c r="A15" s="9" t="s">
        <v>21</v>
      </c>
      <c r="B15" s="30">
        <v>26138077</v>
      </c>
      <c r="C15" s="31" t="s">
        <v>32</v>
      </c>
      <c r="D15" s="35">
        <v>1822000</v>
      </c>
      <c r="E15" s="1">
        <v>2426000</v>
      </c>
      <c r="F15" s="1">
        <v>2509000</v>
      </c>
      <c r="G15" s="1">
        <v>1754000</v>
      </c>
      <c r="H15" s="1">
        <v>0</v>
      </c>
      <c r="I15" s="1">
        <f t="shared" si="0"/>
        <v>8511000</v>
      </c>
      <c r="L15" s="5"/>
    </row>
    <row r="16" spans="1:12" ht="18" customHeight="1" x14ac:dyDescent="0.25">
      <c r="A16" s="9" t="s">
        <v>21</v>
      </c>
      <c r="B16" s="30">
        <v>45250669</v>
      </c>
      <c r="C16" s="31" t="s">
        <v>30</v>
      </c>
      <c r="D16" s="35">
        <v>1967000</v>
      </c>
      <c r="E16" s="1">
        <v>494000</v>
      </c>
      <c r="F16" s="1">
        <v>699000</v>
      </c>
      <c r="G16" s="1">
        <v>753000</v>
      </c>
      <c r="H16" s="1">
        <v>728000</v>
      </c>
      <c r="I16" s="1">
        <f t="shared" si="0"/>
        <v>4641000</v>
      </c>
      <c r="L16" s="5"/>
    </row>
    <row r="17" spans="1:12" ht="18" customHeight="1" x14ac:dyDescent="0.25">
      <c r="A17" s="9" t="s">
        <v>21</v>
      </c>
      <c r="B17" s="30">
        <v>26268469</v>
      </c>
      <c r="C17" s="31" t="s">
        <v>23</v>
      </c>
      <c r="D17" s="35">
        <v>2331000</v>
      </c>
      <c r="E17" s="1">
        <v>1799000</v>
      </c>
      <c r="F17" s="1">
        <v>833000</v>
      </c>
      <c r="G17" s="1">
        <v>0</v>
      </c>
      <c r="H17" s="1">
        <v>1818000</v>
      </c>
      <c r="I17" s="1">
        <f t="shared" si="0"/>
        <v>6781000</v>
      </c>
      <c r="L17" s="5"/>
    </row>
    <row r="18" spans="1:12" ht="18" customHeight="1" x14ac:dyDescent="0.25">
      <c r="A18" s="9" t="s">
        <v>21</v>
      </c>
      <c r="B18" s="30">
        <v>26246058</v>
      </c>
      <c r="C18" s="31" t="s">
        <v>37</v>
      </c>
      <c r="D18" s="35">
        <v>0</v>
      </c>
      <c r="E18" s="1">
        <v>0</v>
      </c>
      <c r="F18" s="1">
        <v>0</v>
      </c>
      <c r="G18" s="1">
        <v>578000</v>
      </c>
      <c r="H18" s="1">
        <v>597000</v>
      </c>
      <c r="I18" s="1">
        <f t="shared" si="0"/>
        <v>1175000</v>
      </c>
      <c r="L18" s="5"/>
    </row>
    <row r="19" spans="1:12" ht="18" customHeight="1" x14ac:dyDescent="0.25">
      <c r="A19" s="9" t="s">
        <v>21</v>
      </c>
      <c r="B19" s="30">
        <v>26138077</v>
      </c>
      <c r="C19" s="31" t="s">
        <v>38</v>
      </c>
      <c r="D19" s="35">
        <v>0</v>
      </c>
      <c r="E19" s="1">
        <v>0</v>
      </c>
      <c r="F19" s="1">
        <v>0</v>
      </c>
      <c r="G19" s="1">
        <v>0</v>
      </c>
      <c r="H19" s="1">
        <v>4062000</v>
      </c>
      <c r="I19" s="1">
        <f t="shared" si="0"/>
        <v>4062000</v>
      </c>
      <c r="L19" s="5"/>
    </row>
    <row r="20" spans="1:12" ht="18" customHeight="1" x14ac:dyDescent="0.25">
      <c r="A20" s="9" t="s">
        <v>21</v>
      </c>
      <c r="B20" s="30">
        <v>26465035</v>
      </c>
      <c r="C20" s="31" t="s">
        <v>36</v>
      </c>
      <c r="D20" s="35">
        <v>0</v>
      </c>
      <c r="E20" s="1">
        <v>0</v>
      </c>
      <c r="F20" s="1">
        <v>898000</v>
      </c>
      <c r="G20" s="1">
        <v>832000</v>
      </c>
      <c r="H20" s="1">
        <v>0</v>
      </c>
      <c r="I20" s="1">
        <f t="shared" si="0"/>
        <v>1730000</v>
      </c>
      <c r="L20" s="5"/>
    </row>
    <row r="21" spans="1:12" ht="18" customHeight="1" x14ac:dyDescent="0.25">
      <c r="A21" s="9" t="s">
        <v>21</v>
      </c>
      <c r="B21" s="30">
        <v>22836471</v>
      </c>
      <c r="C21" s="31" t="s">
        <v>34</v>
      </c>
      <c r="D21" s="35">
        <v>0</v>
      </c>
      <c r="E21" s="1">
        <v>680000</v>
      </c>
      <c r="F21" s="1">
        <v>659000</v>
      </c>
      <c r="G21" s="1">
        <v>0</v>
      </c>
      <c r="H21" s="1">
        <v>0</v>
      </c>
      <c r="I21" s="1">
        <f t="shared" si="0"/>
        <v>1339000</v>
      </c>
      <c r="L21" s="5"/>
    </row>
    <row r="22" spans="1:12" ht="18" customHeight="1" x14ac:dyDescent="0.25">
      <c r="A22" s="9" t="s">
        <v>21</v>
      </c>
      <c r="B22" s="30">
        <v>29142890</v>
      </c>
      <c r="C22" s="31" t="s">
        <v>35</v>
      </c>
      <c r="D22" s="35">
        <v>0</v>
      </c>
      <c r="E22" s="1">
        <v>307000</v>
      </c>
      <c r="F22" s="1">
        <v>322000</v>
      </c>
      <c r="G22" s="1">
        <v>362000</v>
      </c>
      <c r="H22" s="1">
        <v>0</v>
      </c>
      <c r="I22" s="1">
        <f t="shared" si="0"/>
        <v>991000</v>
      </c>
      <c r="L22" s="5"/>
    </row>
    <row r="23" spans="1:12" ht="19.5" customHeight="1" x14ac:dyDescent="0.25">
      <c r="A23" s="23" t="s">
        <v>17</v>
      </c>
      <c r="B23" s="24"/>
      <c r="C23" s="25"/>
      <c r="D23" s="26">
        <f t="shared" ref="D23:H23" si="1">SUM(D6:D22)</f>
        <v>15207000</v>
      </c>
      <c r="E23" s="26">
        <f t="shared" si="1"/>
        <v>12793000</v>
      </c>
      <c r="F23" s="26">
        <f t="shared" si="1"/>
        <v>11355000</v>
      </c>
      <c r="G23" s="26">
        <f t="shared" si="1"/>
        <v>9555000</v>
      </c>
      <c r="H23" s="26">
        <f t="shared" si="1"/>
        <v>13182000</v>
      </c>
      <c r="I23" s="26">
        <f>SUM(I6:I22)</f>
        <v>62092000</v>
      </c>
    </row>
    <row r="24" spans="1:12" x14ac:dyDescent="0.25">
      <c r="B24" s="15"/>
      <c r="C24" s="15"/>
      <c r="D24" s="16"/>
      <c r="E24" s="14"/>
      <c r="F24" s="14"/>
      <c r="G24" s="14"/>
    </row>
    <row r="25" spans="1:12" x14ac:dyDescent="0.25">
      <c r="A25" s="13" t="s">
        <v>3</v>
      </c>
      <c r="B25" s="13"/>
      <c r="C25" s="11"/>
      <c r="D25" s="11"/>
      <c r="I25" s="36"/>
    </row>
    <row r="26" spans="1:12" ht="15.75" customHeight="1" x14ac:dyDescent="0.25">
      <c r="A26" s="53" t="s">
        <v>4</v>
      </c>
      <c r="B26" s="53"/>
      <c r="C26" s="53"/>
      <c r="D26" s="53"/>
    </row>
    <row r="27" spans="1:12" x14ac:dyDescent="0.25">
      <c r="B27" s="11"/>
      <c r="C27" s="11"/>
      <c r="D27" s="10"/>
    </row>
    <row r="28" spans="1:12" ht="15.75" customHeight="1" x14ac:dyDescent="0.25">
      <c r="A28" s="55" t="s">
        <v>2</v>
      </c>
      <c r="B28" s="55"/>
      <c r="C28" s="55"/>
      <c r="D28" s="12"/>
    </row>
    <row r="29" spans="1:12" x14ac:dyDescent="0.25">
      <c r="A29" s="56" t="s">
        <v>5</v>
      </c>
      <c r="B29" s="56"/>
      <c r="C29" s="56"/>
      <c r="D29" s="12"/>
    </row>
    <row r="30" spans="1:12" x14ac:dyDescent="0.25">
      <c r="A30" s="56" t="s">
        <v>6</v>
      </c>
      <c r="B30" s="56"/>
      <c r="C30" s="56"/>
      <c r="D30" s="12"/>
    </row>
    <row r="31" spans="1:12" x14ac:dyDescent="0.25">
      <c r="A31" s="56" t="s">
        <v>7</v>
      </c>
      <c r="B31" s="56"/>
      <c r="C31" s="56"/>
      <c r="D31" s="12"/>
    </row>
    <row r="32" spans="1:12" x14ac:dyDescent="0.25">
      <c r="A32" s="56" t="s">
        <v>8</v>
      </c>
      <c r="B32" s="56"/>
      <c r="C32" s="56"/>
      <c r="D32" s="12"/>
    </row>
    <row r="34" spans="1:4" ht="15.75" customHeight="1" x14ac:dyDescent="0.25">
      <c r="A34" s="53" t="s">
        <v>16</v>
      </c>
      <c r="B34" s="53"/>
      <c r="C34" s="53"/>
      <c r="D34" s="53"/>
    </row>
  </sheetData>
  <sortState ref="A6:I22">
    <sortCondition ref="D6:D22"/>
  </sortState>
  <mergeCells count="7">
    <mergeCell ref="A34:D34"/>
    <mergeCell ref="A26:D26"/>
    <mergeCell ref="A28:C28"/>
    <mergeCell ref="A29:C29"/>
    <mergeCell ref="A30:C30"/>
    <mergeCell ref="A31:C31"/>
    <mergeCell ref="A32:C32"/>
  </mergeCells>
  <pageMargins left="0.7" right="0.7" top="0.78740157499999996" bottom="0.78740157499999996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A4" workbookViewId="0">
      <selection activeCell="F19" sqref="F19"/>
    </sheetView>
  </sheetViews>
  <sheetFormatPr defaultRowHeight="15.75" x14ac:dyDescent="0.25"/>
  <cols>
    <col min="1" max="1" width="20.5" customWidth="1"/>
    <col min="2" max="2" width="10.5" customWidth="1"/>
    <col min="3" max="3" width="34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47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9" t="s">
        <v>10</v>
      </c>
      <c r="B5" s="20" t="s">
        <v>0</v>
      </c>
      <c r="C5" s="21" t="s">
        <v>1</v>
      </c>
      <c r="D5" s="20" t="s">
        <v>11</v>
      </c>
      <c r="E5" s="20" t="s">
        <v>12</v>
      </c>
      <c r="F5" s="20" t="s">
        <v>13</v>
      </c>
      <c r="G5" s="20" t="s">
        <v>14</v>
      </c>
      <c r="H5" s="22" t="s">
        <v>15</v>
      </c>
      <c r="I5" s="27" t="s">
        <v>20</v>
      </c>
    </row>
    <row r="6" spans="1:9" x14ac:dyDescent="0.25">
      <c r="A6" s="9" t="s">
        <v>42</v>
      </c>
      <c r="B6" s="18">
        <v>27590101</v>
      </c>
      <c r="C6" s="2" t="s">
        <v>24</v>
      </c>
      <c r="D6" s="1">
        <v>150000</v>
      </c>
      <c r="E6" s="1">
        <v>164000</v>
      </c>
      <c r="F6" s="1">
        <v>290000</v>
      </c>
      <c r="G6" s="1">
        <v>0</v>
      </c>
      <c r="H6" s="1">
        <v>0</v>
      </c>
      <c r="I6" s="1">
        <f>SUM(D6:H6)</f>
        <v>604000</v>
      </c>
    </row>
    <row r="7" spans="1:9" ht="17.45" customHeight="1" x14ac:dyDescent="0.25">
      <c r="A7" s="9" t="s">
        <v>42</v>
      </c>
      <c r="B7" s="18">
        <v>45250669</v>
      </c>
      <c r="C7" s="8" t="s">
        <v>30</v>
      </c>
      <c r="D7" s="1">
        <v>310000</v>
      </c>
      <c r="E7" s="1">
        <v>354000</v>
      </c>
      <c r="F7" s="1">
        <v>0</v>
      </c>
      <c r="G7" s="1">
        <v>0</v>
      </c>
      <c r="H7" s="1">
        <v>0</v>
      </c>
      <c r="I7" s="1">
        <f>SUM(D7:H7)</f>
        <v>664000</v>
      </c>
    </row>
    <row r="8" spans="1:9" ht="17.45" customHeight="1" x14ac:dyDescent="0.25">
      <c r="A8" s="9" t="s">
        <v>42</v>
      </c>
      <c r="B8" s="30">
        <v>26482789</v>
      </c>
      <c r="C8" s="8" t="s">
        <v>28</v>
      </c>
      <c r="D8" s="1">
        <v>439000</v>
      </c>
      <c r="E8" s="1">
        <v>789000</v>
      </c>
      <c r="F8" s="1">
        <v>272000</v>
      </c>
      <c r="G8" s="1">
        <v>325000</v>
      </c>
      <c r="H8" s="1">
        <v>0</v>
      </c>
      <c r="I8" s="1">
        <f>SUM(D8:H8)</f>
        <v>1825000</v>
      </c>
    </row>
    <row r="9" spans="1:9" x14ac:dyDescent="0.25">
      <c r="A9" s="9" t="s">
        <v>42</v>
      </c>
      <c r="B9" s="30">
        <v>24661171</v>
      </c>
      <c r="C9" s="31" t="s">
        <v>26</v>
      </c>
      <c r="D9" s="1">
        <v>798000</v>
      </c>
      <c r="E9" s="1">
        <v>130000</v>
      </c>
      <c r="F9" s="1">
        <v>0</v>
      </c>
      <c r="G9" s="1">
        <v>0</v>
      </c>
      <c r="H9" s="1">
        <v>0</v>
      </c>
      <c r="I9" s="1">
        <f>SUM(D9:H9)</f>
        <v>928000</v>
      </c>
    </row>
    <row r="10" spans="1:9" ht="18" customHeight="1" x14ac:dyDescent="0.25">
      <c r="A10" s="23" t="s">
        <v>18</v>
      </c>
      <c r="B10" s="24"/>
      <c r="C10" s="25"/>
      <c r="D10" s="26">
        <f t="shared" ref="D10:I10" si="0">SUM(D6:D9)</f>
        <v>1697000</v>
      </c>
      <c r="E10" s="26">
        <f t="shared" si="0"/>
        <v>1437000</v>
      </c>
      <c r="F10" s="26">
        <f t="shared" si="0"/>
        <v>562000</v>
      </c>
      <c r="G10" s="26">
        <f t="shared" si="0"/>
        <v>325000</v>
      </c>
      <c r="H10" s="26">
        <f t="shared" si="0"/>
        <v>0</v>
      </c>
      <c r="I10" s="26">
        <f t="shared" si="0"/>
        <v>4021000</v>
      </c>
    </row>
    <row r="11" spans="1:9" x14ac:dyDescent="0.25">
      <c r="B11" s="15"/>
      <c r="C11" s="15"/>
      <c r="D11" s="16"/>
      <c r="E11" s="14"/>
      <c r="F11" s="14"/>
      <c r="G11" s="14"/>
    </row>
    <row r="12" spans="1:9" x14ac:dyDescent="0.25">
      <c r="A12" s="13" t="s">
        <v>3</v>
      </c>
      <c r="B12" s="13"/>
      <c r="C12" s="11"/>
      <c r="D12" s="11"/>
    </row>
    <row r="13" spans="1:9" ht="15.75" customHeight="1" x14ac:dyDescent="0.25">
      <c r="A13" s="53" t="s">
        <v>4</v>
      </c>
      <c r="B13" s="53"/>
      <c r="C13" s="53"/>
      <c r="D13" s="53"/>
    </row>
    <row r="14" spans="1:9" x14ac:dyDescent="0.25">
      <c r="B14" s="11"/>
      <c r="C14" s="11"/>
      <c r="D14" s="10"/>
    </row>
    <row r="15" spans="1:9" ht="15.75" customHeight="1" x14ac:dyDescent="0.25">
      <c r="A15" s="55" t="s">
        <v>2</v>
      </c>
      <c r="B15" s="55"/>
      <c r="C15" s="55"/>
      <c r="D15" s="12"/>
    </row>
    <row r="16" spans="1:9" x14ac:dyDescent="0.25">
      <c r="A16" s="56" t="s">
        <v>5</v>
      </c>
      <c r="B16" s="56"/>
      <c r="C16" s="56"/>
      <c r="D16" s="12"/>
    </row>
    <row r="17" spans="1:4" x14ac:dyDescent="0.25">
      <c r="A17" s="56" t="s">
        <v>6</v>
      </c>
      <c r="B17" s="56"/>
      <c r="C17" s="56"/>
      <c r="D17" s="12"/>
    </row>
    <row r="18" spans="1:4" x14ac:dyDescent="0.25">
      <c r="A18" s="56" t="s">
        <v>7</v>
      </c>
      <c r="B18" s="56"/>
      <c r="C18" s="56"/>
      <c r="D18" s="12"/>
    </row>
    <row r="19" spans="1:4" x14ac:dyDescent="0.25">
      <c r="A19" s="56" t="s">
        <v>8</v>
      </c>
      <c r="B19" s="56"/>
      <c r="C19" s="56"/>
      <c r="D19" s="12"/>
    </row>
    <row r="21" spans="1:4" ht="15.75" customHeight="1" x14ac:dyDescent="0.25">
      <c r="A21" s="53" t="s">
        <v>16</v>
      </c>
      <c r="B21" s="53"/>
      <c r="C21" s="53"/>
      <c r="D21" s="53"/>
    </row>
  </sheetData>
  <sortState ref="A6:I9">
    <sortCondition ref="D6:D9"/>
  </sortState>
  <mergeCells count="7">
    <mergeCell ref="A21:D21"/>
    <mergeCell ref="A13:D13"/>
    <mergeCell ref="A15:C15"/>
    <mergeCell ref="A16:C16"/>
    <mergeCell ref="A17:C17"/>
    <mergeCell ref="A18:C18"/>
    <mergeCell ref="A19:C19"/>
  </mergeCells>
  <pageMargins left="0.7" right="0.7" top="0.78740157499999996" bottom="0.78740157499999996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I6" sqref="I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47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9" t="s">
        <v>10</v>
      </c>
      <c r="B5" s="20" t="s">
        <v>0</v>
      </c>
      <c r="C5" s="21" t="s">
        <v>1</v>
      </c>
      <c r="D5" s="20" t="s">
        <v>11</v>
      </c>
      <c r="E5" s="20" t="s">
        <v>12</v>
      </c>
      <c r="F5" s="20" t="s">
        <v>13</v>
      </c>
      <c r="G5" s="20" t="s">
        <v>14</v>
      </c>
      <c r="H5" s="22" t="s">
        <v>15</v>
      </c>
      <c r="I5" s="27" t="s">
        <v>20</v>
      </c>
    </row>
    <row r="6" spans="1:9" ht="30" x14ac:dyDescent="0.25">
      <c r="A6" s="9" t="s">
        <v>43</v>
      </c>
      <c r="B6" s="17">
        <v>26585499</v>
      </c>
      <c r="C6" s="2" t="s">
        <v>39</v>
      </c>
      <c r="D6" s="1">
        <v>2006000</v>
      </c>
      <c r="E6" s="1">
        <v>2036000</v>
      </c>
      <c r="F6" s="1">
        <v>0</v>
      </c>
      <c r="G6" s="1">
        <v>0</v>
      </c>
      <c r="H6" s="1">
        <v>0</v>
      </c>
      <c r="I6" s="1">
        <f>SUM(D6:H6)</f>
        <v>4042000</v>
      </c>
    </row>
    <row r="7" spans="1:9" x14ac:dyDescent="0.25">
      <c r="A7" s="23" t="s">
        <v>19</v>
      </c>
      <c r="B7" s="24"/>
      <c r="C7" s="25"/>
      <c r="D7" s="26">
        <f t="shared" ref="D7:I7" si="0">SUM(D6:D6)</f>
        <v>2006000</v>
      </c>
      <c r="E7" s="26">
        <f t="shared" si="0"/>
        <v>2036000</v>
      </c>
      <c r="F7" s="26">
        <f t="shared" si="0"/>
        <v>0</v>
      </c>
      <c r="G7" s="26">
        <f t="shared" si="0"/>
        <v>0</v>
      </c>
      <c r="H7" s="26">
        <f t="shared" si="0"/>
        <v>0</v>
      </c>
      <c r="I7" s="26">
        <f t="shared" si="0"/>
        <v>4042000</v>
      </c>
    </row>
    <row r="8" spans="1:9" x14ac:dyDescent="0.25">
      <c r="B8" s="15"/>
      <c r="C8" s="15"/>
      <c r="D8" s="16"/>
      <c r="E8" s="14"/>
      <c r="F8" s="14"/>
      <c r="G8" s="14"/>
    </row>
    <row r="9" spans="1:9" x14ac:dyDescent="0.25">
      <c r="A9" s="13" t="s">
        <v>3</v>
      </c>
      <c r="B9" s="13"/>
      <c r="C9" s="11"/>
      <c r="D9" s="11"/>
    </row>
    <row r="10" spans="1:9" ht="15.75" customHeight="1" x14ac:dyDescent="0.25">
      <c r="A10" s="53" t="s">
        <v>4</v>
      </c>
      <c r="B10" s="53"/>
      <c r="C10" s="53"/>
      <c r="D10" s="53"/>
    </row>
    <row r="11" spans="1:9" x14ac:dyDescent="0.25">
      <c r="B11" s="11"/>
      <c r="C11" s="11"/>
      <c r="D11" s="10"/>
    </row>
    <row r="12" spans="1:9" ht="15.75" customHeight="1" x14ac:dyDescent="0.25">
      <c r="A12" s="55" t="s">
        <v>2</v>
      </c>
      <c r="B12" s="55"/>
      <c r="C12" s="55"/>
      <c r="D12" s="12"/>
    </row>
    <row r="13" spans="1:9" x14ac:dyDescent="0.25">
      <c r="A13" s="56" t="s">
        <v>5</v>
      </c>
      <c r="B13" s="56"/>
      <c r="C13" s="56"/>
      <c r="D13" s="12"/>
    </row>
    <row r="14" spans="1:9" x14ac:dyDescent="0.25">
      <c r="A14" s="56" t="s">
        <v>6</v>
      </c>
      <c r="B14" s="56"/>
      <c r="C14" s="56"/>
      <c r="D14" s="12"/>
    </row>
    <row r="15" spans="1:9" x14ac:dyDescent="0.25">
      <c r="A15" s="56" t="s">
        <v>7</v>
      </c>
      <c r="B15" s="56"/>
      <c r="C15" s="56"/>
      <c r="D15" s="12"/>
    </row>
    <row r="16" spans="1:9" x14ac:dyDescent="0.25">
      <c r="A16" s="56" t="s">
        <v>8</v>
      </c>
      <c r="B16" s="56"/>
      <c r="C16" s="56"/>
      <c r="D16" s="12"/>
    </row>
    <row r="18" spans="1:4" ht="15.75" customHeight="1" x14ac:dyDescent="0.25">
      <c r="A18" s="53" t="s">
        <v>16</v>
      </c>
      <c r="B18" s="53"/>
      <c r="C18" s="53"/>
      <c r="D18" s="53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" right="0.7" top="0.78740157499999996" bottom="0.78740157499999996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workbookViewId="0">
      <selection activeCell="F10" sqref="F10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47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9" t="s">
        <v>10</v>
      </c>
      <c r="B5" s="20" t="s">
        <v>0</v>
      </c>
      <c r="C5" s="21" t="s">
        <v>1</v>
      </c>
      <c r="D5" s="20" t="s">
        <v>11</v>
      </c>
      <c r="E5" s="20" t="s">
        <v>12</v>
      </c>
      <c r="F5" s="20" t="s">
        <v>13</v>
      </c>
      <c r="G5" s="20" t="s">
        <v>14</v>
      </c>
      <c r="H5" s="22" t="s">
        <v>15</v>
      </c>
      <c r="I5" s="27" t="s">
        <v>20</v>
      </c>
    </row>
    <row r="6" spans="1:9" ht="20.25" customHeight="1" x14ac:dyDescent="0.25">
      <c r="A6" s="9" t="s">
        <v>41</v>
      </c>
      <c r="B6" s="32" t="s">
        <v>46</v>
      </c>
      <c r="C6" s="2" t="s">
        <v>40</v>
      </c>
      <c r="D6" s="1">
        <v>0</v>
      </c>
      <c r="E6" s="37">
        <v>0</v>
      </c>
      <c r="F6" s="37">
        <v>0</v>
      </c>
      <c r="G6" s="38">
        <v>0</v>
      </c>
      <c r="H6" s="1">
        <v>2817000</v>
      </c>
      <c r="I6" s="1">
        <f>SUM(D6:H6)</f>
        <v>2817000</v>
      </c>
    </row>
    <row r="7" spans="1:9" ht="17.25" customHeight="1" x14ac:dyDescent="0.25">
      <c r="A7" s="23" t="s">
        <v>44</v>
      </c>
      <c r="B7" s="24"/>
      <c r="C7" s="25"/>
      <c r="D7" s="26">
        <f t="shared" ref="D7:I7" si="0">SUM(D6:D6)</f>
        <v>0</v>
      </c>
      <c r="E7" s="26">
        <f t="shared" si="0"/>
        <v>0</v>
      </c>
      <c r="F7" s="26">
        <f t="shared" si="0"/>
        <v>0</v>
      </c>
      <c r="G7" s="26">
        <f t="shared" si="0"/>
        <v>0</v>
      </c>
      <c r="H7" s="26">
        <f t="shared" si="0"/>
        <v>2817000</v>
      </c>
      <c r="I7" s="26">
        <f t="shared" si="0"/>
        <v>2817000</v>
      </c>
    </row>
    <row r="8" spans="1:9" x14ac:dyDescent="0.25">
      <c r="B8" s="15"/>
      <c r="C8" s="15"/>
      <c r="D8" s="16"/>
      <c r="E8" s="14"/>
      <c r="F8" s="14"/>
      <c r="G8" s="14"/>
    </row>
    <row r="9" spans="1:9" x14ac:dyDescent="0.25">
      <c r="A9" s="13" t="s">
        <v>3</v>
      </c>
      <c r="B9" s="13"/>
      <c r="C9" s="11"/>
      <c r="D9" s="11"/>
    </row>
    <row r="10" spans="1:9" ht="15.75" customHeight="1" x14ac:dyDescent="0.25">
      <c r="A10" s="53" t="s">
        <v>4</v>
      </c>
      <c r="B10" s="53"/>
      <c r="C10" s="53"/>
      <c r="D10" s="53"/>
    </row>
    <row r="11" spans="1:9" x14ac:dyDescent="0.25">
      <c r="B11" s="11"/>
      <c r="C11" s="11"/>
      <c r="D11" s="10"/>
    </row>
    <row r="12" spans="1:9" ht="15.75" customHeight="1" x14ac:dyDescent="0.25">
      <c r="A12" s="55" t="s">
        <v>2</v>
      </c>
      <c r="B12" s="55"/>
      <c r="C12" s="55"/>
      <c r="D12" s="12"/>
    </row>
    <row r="13" spans="1:9" x14ac:dyDescent="0.25">
      <c r="A13" s="56" t="s">
        <v>5</v>
      </c>
      <c r="B13" s="56"/>
      <c r="C13" s="56"/>
      <c r="D13" s="12"/>
    </row>
    <row r="14" spans="1:9" x14ac:dyDescent="0.25">
      <c r="A14" s="56" t="s">
        <v>6</v>
      </c>
      <c r="B14" s="56"/>
      <c r="C14" s="56"/>
      <c r="D14" s="12"/>
    </row>
    <row r="15" spans="1:9" x14ac:dyDescent="0.25">
      <c r="A15" s="56" t="s">
        <v>7</v>
      </c>
      <c r="B15" s="56"/>
      <c r="C15" s="56"/>
      <c r="D15" s="12"/>
    </row>
    <row r="16" spans="1:9" x14ac:dyDescent="0.25">
      <c r="A16" s="56" t="s">
        <v>8</v>
      </c>
      <c r="B16" s="56"/>
      <c r="C16" s="56"/>
      <c r="D16" s="12"/>
    </row>
    <row r="18" spans="1:4" ht="15.75" customHeight="1" x14ac:dyDescent="0.25">
      <c r="A18" s="53" t="s">
        <v>16</v>
      </c>
      <c r="B18" s="53"/>
      <c r="C18" s="53"/>
      <c r="D18" s="53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DP souhrn</vt:lpstr>
      <vt:lpstr>DP standardní</vt:lpstr>
      <vt:lpstr>DP postdoktorské</vt:lpstr>
      <vt:lpstr>DP mezinárodní</vt:lpstr>
      <vt:lpstr>DP juniorské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2018-10-02T13:24:26Z</cp:lastPrinted>
  <dcterms:created xsi:type="dcterms:W3CDTF">2018-03-07T14:51:26Z</dcterms:created>
  <dcterms:modified xsi:type="dcterms:W3CDTF">2018-10-02T13:24:37Z</dcterms:modified>
</cp:coreProperties>
</file>